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ENIK\CENIKI_2017-18\6.PO.UO-UL\"/>
    </mc:Choice>
  </mc:AlternateContent>
  <bookViews>
    <workbookView xWindow="0" yWindow="0" windowWidth="25200" windowHeight="12135"/>
  </bookViews>
  <sheets>
    <sheet name="List1" sheetId="1" r:id="rId1"/>
  </sheets>
  <definedNames>
    <definedName name="_xlnm.Print_Area" localSheetId="0">List1!$A$1:$L$130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3" i="1"/>
  <c r="O64" i="1"/>
  <c r="O66" i="1"/>
  <c r="O70" i="1"/>
  <c r="O71" i="1"/>
  <c r="O72" i="1"/>
  <c r="O73" i="1"/>
  <c r="O74" i="1"/>
  <c r="O75" i="1"/>
  <c r="O76" i="1"/>
  <c r="O77" i="1"/>
  <c r="O78" i="1"/>
  <c r="O79" i="1"/>
  <c r="O80" i="1"/>
  <c r="O89" i="1"/>
  <c r="O122" i="1"/>
  <c r="K55" i="1" l="1"/>
  <c r="K54" i="1"/>
  <c r="K50" i="1"/>
  <c r="K49" i="1"/>
  <c r="K48" i="1"/>
  <c r="K45" i="1"/>
  <c r="K46" i="1"/>
  <c r="G69" i="1" l="1"/>
  <c r="H69" i="1" s="1"/>
  <c r="I69" i="1" s="1"/>
  <c r="J69" i="1" s="1"/>
  <c r="O69" i="1" s="1"/>
  <c r="K69" i="1" s="1"/>
  <c r="G68" i="1"/>
  <c r="H68" i="1" s="1"/>
  <c r="I68" i="1" s="1"/>
  <c r="J68" i="1" s="1"/>
  <c r="O68" i="1" s="1"/>
  <c r="K68" i="1" s="1"/>
  <c r="G67" i="1"/>
  <c r="H67" i="1" s="1"/>
  <c r="I67" i="1" s="1"/>
  <c r="J67" i="1" s="1"/>
  <c r="O67" i="1" s="1"/>
  <c r="K67" i="1" s="1"/>
  <c r="G65" i="1"/>
  <c r="H65" i="1" s="1"/>
  <c r="I65" i="1" s="1"/>
  <c r="J65" i="1" s="1"/>
  <c r="O65" i="1" s="1"/>
  <c r="K65" i="1" s="1"/>
  <c r="G62" i="1"/>
  <c r="H62" i="1" s="1"/>
  <c r="I62" i="1" s="1"/>
  <c r="J62" i="1" s="1"/>
  <c r="O62" i="1" s="1"/>
  <c r="K62" i="1" s="1"/>
  <c r="G55" i="1"/>
  <c r="H55" i="1" s="1"/>
  <c r="I55" i="1" s="1"/>
  <c r="G54" i="1"/>
  <c r="H54" i="1" s="1"/>
  <c r="I54" i="1" s="1"/>
  <c r="G50" i="1"/>
  <c r="H50" i="1" s="1"/>
  <c r="I50" i="1" s="1"/>
  <c r="G49" i="1"/>
  <c r="H49" i="1" s="1"/>
  <c r="I49" i="1" s="1"/>
  <c r="G48" i="1"/>
  <c r="H48" i="1" s="1"/>
  <c r="I48" i="1" s="1"/>
  <c r="G46" i="1"/>
  <c r="H46" i="1" s="1"/>
  <c r="I46" i="1" s="1"/>
  <c r="G45" i="1"/>
  <c r="H45" i="1" s="1"/>
  <c r="I45" i="1" s="1"/>
  <c r="G11" i="1"/>
  <c r="H11" i="1" s="1"/>
  <c r="I11" i="1" s="1"/>
  <c r="G10" i="1"/>
  <c r="H10" i="1" s="1"/>
  <c r="I10" i="1" s="1"/>
  <c r="G9" i="1"/>
  <c r="H9" i="1" s="1"/>
  <c r="I9" i="1" s="1"/>
</calcChain>
</file>

<file path=xl/sharedStrings.xml><?xml version="1.0" encoding="utf-8"?>
<sst xmlns="http://schemas.openxmlformats.org/spreadsheetml/2006/main" count="231" uniqueCount="135">
  <si>
    <t>po novem</t>
  </si>
  <si>
    <t>prej</t>
  </si>
  <si>
    <t>2010/2011
+2,3%</t>
  </si>
  <si>
    <t>2011/2012
+ 1,6%</t>
  </si>
  <si>
    <t>2012/2013
+ 1,8 %</t>
  </si>
  <si>
    <t>2013/2014
+ 2%</t>
  </si>
  <si>
    <t>2015/2016
+ 1,1 %</t>
  </si>
  <si>
    <t>Cena (EUR)</t>
  </si>
  <si>
    <t>Stopnja DDV</t>
  </si>
  <si>
    <t>2016/2017
+ 0,8 %</t>
  </si>
  <si>
    <t>Članarina</t>
  </si>
  <si>
    <t>- letna članarina</t>
  </si>
  <si>
    <t>- študentje UL s statusom (plačana ob vpisu)</t>
  </si>
  <si>
    <t>- oseba brez statusa študenta *</t>
  </si>
  <si>
    <t>- dijaki nad 18 let</t>
  </si>
  <si>
    <t xml:space="preserve">Pri knjižničnih storitvah, navedenih v tem ceniku, se DDV ne obračunava (42. člen ZDDV-1, Ur. l. RS, št. 117/2006 in dopolnitve).      
</t>
  </si>
  <si>
    <t xml:space="preserve">Navedene cene storitev so najvišje dovoljene cene za posamezno storitev. </t>
  </si>
  <si>
    <t>Članice UL same oblikujejo cene pri vseh postavkah, pri katerih cene na tem seznamu niso določene.</t>
  </si>
  <si>
    <t xml:space="preserve">Pri storitvah medknjižnične izposoje je poštnina vključena v ceno. </t>
  </si>
  <si>
    <t xml:space="preserve">Pri knjižničnih storitvah, navedenih na tem seznamu, se DDV ne obračunava (42. člen ZDDV-1, Ur. l. RS, št. 117/2006 in dopolnitve). </t>
  </si>
  <si>
    <t xml:space="preserve">a) </t>
  </si>
  <si>
    <t>- študentje drugih visokošolskih zavodov s statusom</t>
  </si>
  <si>
    <t>- zaposleni na matični članici UL</t>
  </si>
  <si>
    <t>- zaposleni na drugih članicah UL</t>
  </si>
  <si>
    <t>- druge fizične osebe</t>
  </si>
  <si>
    <t>- pravne osebe</t>
  </si>
  <si>
    <t>- polletna članarina</t>
  </si>
  <si>
    <t>- osebe brez statusa študenta UL* ali iz drugih visokošolskih
  zavodov s statusom</t>
  </si>
  <si>
    <t xml:space="preserve">- četrtletna članarina </t>
  </si>
  <si>
    <t xml:space="preserve">- mesečna članarina </t>
  </si>
  <si>
    <t xml:space="preserve">b) </t>
  </si>
  <si>
    <t>Zamudnina (enota na dan)</t>
  </si>
  <si>
    <t>- pri izposoji v čitalnico</t>
  </si>
  <si>
    <t>- pri izposoji na dom</t>
  </si>
  <si>
    <t xml:space="preserve">c) </t>
  </si>
  <si>
    <t>Obvestila o poteku roka izposoje</t>
  </si>
  <si>
    <t>- prvo obvestilo</t>
  </si>
  <si>
    <t>- drugo obvestilo</t>
  </si>
  <si>
    <t>- tretje obvestilo</t>
  </si>
  <si>
    <t>- obvestilo pred tožbo</t>
  </si>
  <si>
    <t>č)</t>
  </si>
  <si>
    <t>Izgubljena literatura</t>
  </si>
  <si>
    <t>- stroški nabave</t>
  </si>
  <si>
    <t>- stroški obdelave</t>
  </si>
  <si>
    <t>- bančni stroški pri naročilu iz tujine</t>
  </si>
  <si>
    <t xml:space="preserve">d) </t>
  </si>
  <si>
    <t>Kavcije in odškodnine</t>
  </si>
  <si>
    <t>- kavcija za redek izvod ali dragocene knjige</t>
  </si>
  <si>
    <t>- kavcija za tujce</t>
  </si>
  <si>
    <t>- kavcija za opremo (e-kartica, mrežna kartica, garderobna omarica)</t>
  </si>
  <si>
    <t>- odškodnina za poškodovano gradivo ali opremo (po dejanskih stroških)</t>
  </si>
  <si>
    <t>- odškodnina za izvod, ki ga ni mogoče nabaviti</t>
  </si>
  <si>
    <r>
      <t>- nadomestna izkaznica</t>
    </r>
    <r>
      <rPr>
        <strike/>
        <sz val="10"/>
        <color theme="1"/>
        <rFont val="Arial"/>
        <family val="2"/>
        <charset val="238"/>
      </rPr>
      <t xml:space="preserve"> </t>
    </r>
  </si>
  <si>
    <t xml:space="preserve">e) </t>
  </si>
  <si>
    <t>Medknjižnična izposoja in dobava dokumentov</t>
  </si>
  <si>
    <t>- iz lastne knjižnice v slovenske knjižnice</t>
  </si>
  <si>
    <t>- izposoja enote knjižničnega gradiva</t>
  </si>
  <si>
    <t>- kopije:</t>
  </si>
  <si>
    <t xml:space="preserve">             do 20 strani</t>
  </si>
  <si>
    <t xml:space="preserve">             vsaka nadaljnja stran</t>
  </si>
  <si>
    <t>- članek poslan elektronsko</t>
  </si>
  <si>
    <t>- nujno naročilo (realizacija v 24 urah)</t>
  </si>
  <si>
    <t>dvojno</t>
  </si>
  <si>
    <t>- iz lastne knjižnice v tujino</t>
  </si>
  <si>
    <t>- kopije</t>
  </si>
  <si>
    <t xml:space="preserve">             do 20 strani </t>
  </si>
  <si>
    <t>- iz slovenskih knjižnic za uporabnike lastne knjižnice</t>
  </si>
  <si>
    <t>cena dobavitelja + 5,20</t>
  </si>
  <si>
    <t>cena dobavitelja + 5,29</t>
  </si>
  <si>
    <t>cena dobavitelja + 5,3852</t>
  </si>
  <si>
    <t>cena dobavitelja + 5,4929</t>
  </si>
  <si>
    <t>cena dobavitelja + 5,5478</t>
  </si>
  <si>
    <t>cena dobavitelja + 5,49</t>
  </si>
  <si>
    <t>- članek</t>
  </si>
  <si>
    <t>cena dobavitelja + 0,9</t>
  </si>
  <si>
    <t>cena dobavitelja + 0,9162</t>
  </si>
  <si>
    <t>cena dobavitelja + 0,9345</t>
  </si>
  <si>
    <t>cena dobavitelja + 0,9438</t>
  </si>
  <si>
    <t>cena dobavitelja + 0,94</t>
  </si>
  <si>
    <t>cena dobavitelja</t>
  </si>
  <si>
    <t>- iz tujine za uporabnike lastne knjižnice</t>
  </si>
  <si>
    <t>cena dobavitelja, povečana za stroške</t>
  </si>
  <si>
    <t>f)</t>
  </si>
  <si>
    <t xml:space="preserve">Informacijske storitve </t>
  </si>
  <si>
    <t>- informacijske storitve (ki presegajo uporabo enega informacijskega vira ali trajajo več kot 0,5 ure)</t>
  </si>
  <si>
    <t>22,58 / uro + stroški</t>
  </si>
  <si>
    <t>22,9412 / uro + stroški</t>
  </si>
  <si>
    <t>23,3771 / uro + stroški</t>
  </si>
  <si>
    <t>23,8446 / uro + stroški</t>
  </si>
  <si>
    <t>24,0830 / uro + stroški</t>
  </si>
  <si>
    <t>23,82 / uro + stroški</t>
  </si>
  <si>
    <t>- tematske retrospektivne poizvedbe</t>
  </si>
  <si>
    <t xml:space="preserve">- izobraževanje uporabnikov </t>
  </si>
  <si>
    <t xml:space="preserve">- citiranost avtorja </t>
  </si>
  <si>
    <t xml:space="preserve">- priprava, vnos in vodenje bibliografij (brezplačno za zaposlene na matični članici UL) </t>
  </si>
  <si>
    <t>- mesečni bilten – novosti</t>
  </si>
  <si>
    <t>- signalne informacije</t>
  </si>
  <si>
    <t>g)</t>
  </si>
  <si>
    <t>Kopiranje, tiskanje, skeniranje, fotografiranje (iz knjižničnega gradiva)</t>
  </si>
  <si>
    <t>- računalniški izpis na stran</t>
  </si>
  <si>
    <t>- črno bela stran</t>
  </si>
  <si>
    <t>- barvna stran</t>
  </si>
  <si>
    <t>- slika</t>
  </si>
  <si>
    <t>- izpis na prosojnico</t>
  </si>
  <si>
    <t xml:space="preserve">- fotokopija (stran) </t>
  </si>
  <si>
    <t>- A4</t>
  </si>
  <si>
    <t>- A3</t>
  </si>
  <si>
    <t>- fotokopija na prosojnico</t>
  </si>
  <si>
    <t>- skeniranje</t>
  </si>
  <si>
    <t>- besedilo/stran</t>
  </si>
  <si>
    <t>- fotografiranje</t>
  </si>
  <si>
    <t>- ostale računalniške storitve</t>
  </si>
  <si>
    <t>- kopiranje na CD (CD vključen v ceno)</t>
  </si>
  <si>
    <t>- kopiranje na DVD (DVD vključen v ceno)</t>
  </si>
  <si>
    <t>h)</t>
  </si>
  <si>
    <t>Ostalo</t>
  </si>
  <si>
    <t xml:space="preserve">- obveščanje o rezerviranem in naročenem gradivu </t>
  </si>
  <si>
    <t>- neprevzeto rezervirano ali naročeno gradivo (po enoti)</t>
  </si>
  <si>
    <t>- stroški izposoje po pošti</t>
  </si>
  <si>
    <t>- kartica za fotokopiranje</t>
  </si>
  <si>
    <t>- vezava gradiva</t>
  </si>
  <si>
    <t>- knjige, učbeniki, brošure, letaki in podobno tiskano gradivo</t>
  </si>
  <si>
    <t>- e-knjige in drugo e-gradivo</t>
  </si>
  <si>
    <t xml:space="preserve">* Samo v prvem letu po prvi prekinitvi statusa. Pravilnik o prispevkih in vrednotenju stroškov na Univerzi v Ljubljani, </t>
  </si>
  <si>
    <t xml:space="preserve"> 2. člen: "Oseba brez statusa študenta je nekdanji študent, ki v danem študijskem letu ni vpisan v letnik programa </t>
  </si>
  <si>
    <t>prof. dr. Janez Hribar</t>
  </si>
  <si>
    <t xml:space="preserve"> (ali v dodatno leto), iz katerega opravlja izpite, vaje, seminarje ali zaključno delo po programu."</t>
  </si>
  <si>
    <t>predsednik UO UL</t>
  </si>
  <si>
    <t>Cenik knjižničnih storitev UL v študijskem letu 2017/2018</t>
  </si>
  <si>
    <t>Druge storitve, ki jih v študijskem letu 2017/2018 lahko zaračunavajo
 knjižnice članic UL</t>
  </si>
  <si>
    <t>cena dobavitelja + 5,67</t>
  </si>
  <si>
    <t>cena dobavitelja + 0,96</t>
  </si>
  <si>
    <t>24,62 / uro + stroški</t>
  </si>
  <si>
    <t>prof. dr. Janez Hribar,</t>
  </si>
  <si>
    <t xml:space="preserve">Sprejeto na 25. seji UO UL dne 20. 2.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</si>
</sst>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50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 wrapText="1"/>
    </xf>
    <xf numFmtId="49" fontId="6" fillId="0" borderId="0" xfId="0" applyNumberFormat="1" applyFont="1" applyFill="1"/>
    <xf numFmtId="49" fontId="2" fillId="0" borderId="0" xfId="0" applyNumberFormat="1" applyFont="1" applyFill="1"/>
    <xf numFmtId="164" fontId="2" fillId="0" borderId="0" xfId="0" applyNumberFormat="1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/>
    <xf numFmtId="49" fontId="7" fillId="0" borderId="3" xfId="0" applyNumberFormat="1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8" xfId="0" applyNumberFormat="1" applyFont="1" applyFill="1" applyBorder="1" applyAlignment="1">
      <alignment horizontal="left" vertical="top"/>
    </xf>
    <xf numFmtId="49" fontId="7" fillId="0" borderId="9" xfId="0" applyNumberFormat="1" applyFont="1" applyFill="1" applyBorder="1"/>
    <xf numFmtId="164" fontId="7" fillId="0" borderId="7" xfId="0" applyNumberFormat="1" applyFont="1" applyFill="1" applyBorder="1" applyAlignment="1">
      <alignment horizontal="right" wrapText="1"/>
    </xf>
    <xf numFmtId="164" fontId="7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/>
    <xf numFmtId="2" fontId="2" fillId="0" borderId="4" xfId="0" applyNumberFormat="1" applyFont="1" applyFill="1" applyBorder="1"/>
    <xf numFmtId="0" fontId="7" fillId="0" borderId="4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49" fontId="3" fillId="0" borderId="10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/>
    <xf numFmtId="49" fontId="7" fillId="0" borderId="6" xfId="0" applyNumberFormat="1" applyFont="1" applyFill="1" applyBorder="1"/>
    <xf numFmtId="49" fontId="7" fillId="0" borderId="7" xfId="0" applyNumberFormat="1" applyFont="1" applyFill="1" applyBorder="1"/>
    <xf numFmtId="49" fontId="3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/>
    <xf numFmtId="49" fontId="2" fillId="0" borderId="3" xfId="0" applyNumberFormat="1" applyFont="1" applyFill="1" applyBorder="1"/>
    <xf numFmtId="0" fontId="6" fillId="0" borderId="4" xfId="0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top"/>
    </xf>
    <xf numFmtId="49" fontId="6" fillId="0" borderId="8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/>
    <xf numFmtId="164" fontId="2" fillId="0" borderId="7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2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/>
    <xf numFmtId="49" fontId="2" fillId="0" borderId="7" xfId="0" applyNumberFormat="1" applyFont="1" applyFill="1" applyBorder="1"/>
    <xf numFmtId="164" fontId="2" fillId="0" borderId="0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/>
    <xf numFmtId="164" fontId="2" fillId="3" borderId="4" xfId="0" applyNumberFormat="1" applyFont="1" applyFill="1" applyBorder="1"/>
    <xf numFmtId="49" fontId="2" fillId="0" borderId="6" xfId="0" applyNumberFormat="1" applyFont="1" applyFill="1" applyBorder="1" applyAlignment="1"/>
    <xf numFmtId="2" fontId="2" fillId="0" borderId="0" xfId="0" applyNumberFormat="1" applyFont="1" applyFill="1" applyBorder="1" applyAlignment="1">
      <alignment horizontal="left" wrapText="1"/>
    </xf>
    <xf numFmtId="2" fontId="2" fillId="0" borderId="7" xfId="0" applyNumberFormat="1" applyFont="1" applyFill="1" applyBorder="1" applyAlignment="1">
      <alignment horizontal="right" wrapText="1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49" fontId="9" fillId="0" borderId="7" xfId="0" applyNumberFormat="1" applyFont="1" applyFill="1" applyBorder="1"/>
    <xf numFmtId="164" fontId="2" fillId="0" borderId="12" xfId="0" applyNumberFormat="1" applyFont="1" applyFill="1" applyBorder="1" applyAlignment="1">
      <alignment horizontal="left" wrapText="1"/>
    </xf>
    <xf numFmtId="0" fontId="2" fillId="0" borderId="7" xfId="0" applyFont="1" applyFill="1" applyBorder="1" applyAlignment="1"/>
    <xf numFmtId="2" fontId="2" fillId="0" borderId="5" xfId="0" applyNumberFormat="1" applyFont="1" applyFill="1" applyBorder="1" applyAlignment="1">
      <alignment horizontal="right" wrapText="1"/>
    </xf>
    <xf numFmtId="2" fontId="2" fillId="0" borderId="2" xfId="0" applyNumberFormat="1" applyFont="1" applyFill="1" applyBorder="1" applyAlignment="1">
      <alignment horizontal="right" wrapText="1"/>
    </xf>
    <xf numFmtId="164" fontId="2" fillId="0" borderId="5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 wrapText="1"/>
    </xf>
    <xf numFmtId="2" fontId="2" fillId="0" borderId="11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/>
    <xf numFmtId="49" fontId="2" fillId="0" borderId="14" xfId="0" applyNumberFormat="1" applyFont="1" applyFill="1" applyBorder="1"/>
    <xf numFmtId="49" fontId="2" fillId="0" borderId="14" xfId="0" applyNumberFormat="1" applyFont="1" applyFill="1" applyBorder="1" applyAlignment="1"/>
    <xf numFmtId="49" fontId="2" fillId="0" borderId="15" xfId="0" applyNumberFormat="1" applyFont="1" applyFill="1" applyBorder="1" applyAlignment="1"/>
    <xf numFmtId="2" fontId="2" fillId="0" borderId="15" xfId="0" applyNumberFormat="1" applyFont="1" applyFill="1" applyBorder="1" applyAlignment="1">
      <alignment horizontal="right" wrapText="1"/>
    </xf>
    <xf numFmtId="164" fontId="2" fillId="0" borderId="11" xfId="0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49" fontId="7" fillId="0" borderId="6" xfId="0" applyNumberFormat="1" applyFont="1" applyFill="1" applyBorder="1" applyAlignment="1">
      <alignment horizontal="left" vertical="top"/>
    </xf>
    <xf numFmtId="49" fontId="7" fillId="0" borderId="7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/>
    <xf numFmtId="49" fontId="7" fillId="0" borderId="3" xfId="0" applyNumberFormat="1" applyFont="1" applyFill="1" applyBorder="1"/>
    <xf numFmtId="49" fontId="2" fillId="0" borderId="2" xfId="0" applyNumberFormat="1" applyFont="1" applyFill="1" applyBorder="1"/>
    <xf numFmtId="49" fontId="4" fillId="0" borderId="0" xfId="0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/>
    <xf numFmtId="49" fontId="2" fillId="0" borderId="6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/>
    <xf numFmtId="49" fontId="6" fillId="0" borderId="5" xfId="0" applyNumberFormat="1" applyFont="1" applyFill="1" applyBorder="1" applyAlignment="1">
      <alignment horizontal="left" vertical="top"/>
    </xf>
    <xf numFmtId="49" fontId="6" fillId="0" borderId="8" xfId="0" applyNumberFormat="1" applyFont="1" applyFill="1" applyBorder="1" applyAlignment="1">
      <alignment horizontal="left" vertical="top"/>
    </xf>
    <xf numFmtId="49" fontId="6" fillId="0" borderId="1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49" fontId="6" fillId="0" borderId="6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/>
    <xf numFmtId="49" fontId="2" fillId="0" borderId="7" xfId="0" applyNumberFormat="1" applyFont="1" applyFill="1" applyBorder="1"/>
    <xf numFmtId="49" fontId="2" fillId="0" borderId="6" xfId="0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center"/>
    </xf>
    <xf numFmtId="0" fontId="2" fillId="0" borderId="6" xfId="0" applyFont="1" applyFill="1" applyBorder="1" applyAlignment="1"/>
    <xf numFmtId="49" fontId="2" fillId="0" borderId="9" xfId="0" applyNumberFormat="1" applyFont="1" applyFill="1" applyBorder="1"/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10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13" xfId="0" applyNumberFormat="1" applyFont="1" applyFill="1" applyBorder="1" applyAlignment="1">
      <alignment horizontal="left" vertical="top"/>
    </xf>
    <xf numFmtId="0" fontId="10" fillId="0" borderId="0" xfId="2" applyFont="1" applyFill="1" applyProtection="1">
      <protection hidden="1"/>
    </xf>
  </cellXfs>
  <cellStyles count="3">
    <cellStyle name="Navadno" xfId="0" builtinId="0"/>
    <cellStyle name="Navadno 2" xfId="1"/>
    <cellStyle name="Navadno_IPiOdu-Obr3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tabSelected="1" workbookViewId="0">
      <selection activeCell="K23" sqref="K23"/>
    </sheetView>
  </sheetViews>
  <sheetFormatPr defaultColWidth="9.140625" defaultRowHeight="12.75" x14ac:dyDescent="0.2"/>
  <cols>
    <col min="1" max="1" width="6.140625" style="13" customWidth="1"/>
    <col min="2" max="2" width="15.5703125" style="13" customWidth="1"/>
    <col min="3" max="3" width="15.42578125" style="13" customWidth="1"/>
    <col min="4" max="4" width="18.85546875" style="13" customWidth="1"/>
    <col min="5" max="5" width="16" style="13" customWidth="1"/>
    <col min="6" max="7" width="12.85546875" style="11" hidden="1" customWidth="1"/>
    <col min="8" max="8" width="12.85546875" style="14" hidden="1" customWidth="1"/>
    <col min="9" max="9" width="13.85546875" style="11" hidden="1" customWidth="1"/>
    <col min="10" max="10" width="7.42578125" style="11" hidden="1" customWidth="1"/>
    <col min="11" max="11" width="16.28515625" style="11" customWidth="1"/>
    <col min="12" max="12" width="11.5703125" style="2" bestFit="1" customWidth="1"/>
    <col min="13" max="13" width="8.140625" style="1" hidden="1" customWidth="1"/>
    <col min="14" max="14" width="8.5703125" style="2" hidden="1" customWidth="1"/>
    <col min="15" max="15" width="9.85546875" style="2" hidden="1" customWidth="1"/>
    <col min="16" max="16384" width="9.140625" style="2"/>
  </cols>
  <sheetData>
    <row r="1" spans="1:17" ht="18" x14ac:dyDescent="0.25">
      <c r="A1" s="101" t="s">
        <v>128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7" ht="15.75" x14ac:dyDescent="0.25">
      <c r="A2" s="3"/>
      <c r="B2" s="3"/>
      <c r="C2" s="3"/>
      <c r="D2" s="3"/>
      <c r="E2" s="4"/>
      <c r="F2" s="4"/>
      <c r="G2" s="4"/>
      <c r="H2" s="4"/>
      <c r="I2" s="5"/>
      <c r="J2" s="4"/>
      <c r="K2" s="4"/>
      <c r="L2" s="4"/>
    </row>
    <row r="3" spans="1:17" s="8" customFormat="1" ht="15.75" x14ac:dyDescent="0.25">
      <c r="A3" s="3"/>
      <c r="B3" s="3"/>
      <c r="C3" s="3"/>
      <c r="D3" s="3"/>
      <c r="E3" s="4"/>
      <c r="F3" s="4"/>
      <c r="G3" s="4"/>
      <c r="H3" s="4"/>
      <c r="I3" s="6"/>
      <c r="J3" s="4"/>
      <c r="K3" s="4"/>
      <c r="L3" s="4"/>
      <c r="M3" s="7"/>
    </row>
    <row r="4" spans="1:17" ht="15" x14ac:dyDescent="0.25">
      <c r="A4" s="9" t="s">
        <v>134</v>
      </c>
      <c r="B4" s="3"/>
      <c r="C4" s="3"/>
      <c r="D4" s="3"/>
      <c r="E4" s="10"/>
      <c r="F4" s="10"/>
      <c r="G4" s="10"/>
      <c r="H4" s="10"/>
      <c r="J4" s="10"/>
      <c r="K4" s="10"/>
      <c r="L4" s="10"/>
    </row>
    <row r="5" spans="1:17" x14ac:dyDescent="0.2">
      <c r="A5" s="12"/>
      <c r="I5" s="14"/>
      <c r="M5" s="1" t="s">
        <v>0</v>
      </c>
      <c r="N5" s="2" t="s">
        <v>1</v>
      </c>
    </row>
    <row r="6" spans="1:17" ht="41.45" customHeight="1" x14ac:dyDescent="0.25">
      <c r="A6" s="15"/>
      <c r="B6" s="16"/>
      <c r="C6" s="17"/>
      <c r="D6" s="17"/>
      <c r="E6" s="18"/>
      <c r="F6" s="19" t="s">
        <v>2</v>
      </c>
      <c r="G6" s="19" t="s">
        <v>3</v>
      </c>
      <c r="H6" s="20" t="s">
        <v>4</v>
      </c>
      <c r="I6" s="20" t="s">
        <v>5</v>
      </c>
      <c r="J6" s="20" t="s">
        <v>6</v>
      </c>
      <c r="K6" s="21" t="s">
        <v>7</v>
      </c>
      <c r="L6" s="22" t="s">
        <v>8</v>
      </c>
      <c r="O6" s="20" t="s">
        <v>9</v>
      </c>
    </row>
    <row r="7" spans="1:17" ht="15" x14ac:dyDescent="0.2">
      <c r="A7" s="23"/>
      <c r="B7" s="102" t="s">
        <v>10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1:17" ht="15" x14ac:dyDescent="0.2">
      <c r="A8" s="24"/>
      <c r="B8" s="105" t="s">
        <v>11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</row>
    <row r="9" spans="1:17" ht="15" x14ac:dyDescent="0.2">
      <c r="A9" s="24"/>
      <c r="B9" s="25"/>
      <c r="C9" s="108" t="s">
        <v>12</v>
      </c>
      <c r="D9" s="108"/>
      <c r="E9" s="109"/>
      <c r="F9" s="26">
        <v>14.0097804</v>
      </c>
      <c r="G9" s="27">
        <f>F9*101.6%</f>
        <v>14.2339368864</v>
      </c>
      <c r="H9" s="27">
        <f>G9*101.8%</f>
        <v>14.490147750355201</v>
      </c>
      <c r="I9" s="28">
        <f>H9*102%</f>
        <v>14.779950705362305</v>
      </c>
      <c r="J9" s="28">
        <v>14.942500000000001</v>
      </c>
      <c r="K9" s="29">
        <v>15.27</v>
      </c>
      <c r="L9" s="30">
        <v>0</v>
      </c>
      <c r="M9" s="31">
        <v>14.94</v>
      </c>
      <c r="N9" s="32">
        <v>14.779964939299191</v>
      </c>
      <c r="O9" s="33">
        <f t="shared" ref="O9:O18" si="0">J9*100.8%</f>
        <v>15.062040000000001</v>
      </c>
      <c r="Q9" s="32"/>
    </row>
    <row r="10" spans="1:17" ht="15" x14ac:dyDescent="0.2">
      <c r="A10" s="24"/>
      <c r="B10" s="25"/>
      <c r="C10" s="108" t="s">
        <v>13</v>
      </c>
      <c r="D10" s="108"/>
      <c r="E10" s="109"/>
      <c r="F10" s="26">
        <v>14.0097804</v>
      </c>
      <c r="G10" s="27">
        <f>F10*101.6%</f>
        <v>14.2339368864</v>
      </c>
      <c r="H10" s="27">
        <f>G10*101.8%</f>
        <v>14.490147750355201</v>
      </c>
      <c r="I10" s="28">
        <f t="shared" ref="I10:I11" si="1">H10*102%</f>
        <v>14.779950705362305</v>
      </c>
      <c r="J10" s="28">
        <v>14.942500000000001</v>
      </c>
      <c r="K10" s="29">
        <v>15.27</v>
      </c>
      <c r="L10" s="30">
        <v>0</v>
      </c>
      <c r="M10" s="31">
        <v>14.94</v>
      </c>
      <c r="N10" s="32">
        <v>14.779964939299191</v>
      </c>
      <c r="O10" s="33">
        <f t="shared" si="0"/>
        <v>15.062040000000001</v>
      </c>
    </row>
    <row r="11" spans="1:17" ht="15" x14ac:dyDescent="0.2">
      <c r="A11" s="34"/>
      <c r="B11" s="35"/>
      <c r="C11" s="36" t="s">
        <v>14</v>
      </c>
      <c r="D11" s="36"/>
      <c r="E11" s="37"/>
      <c r="F11" s="26">
        <v>14.0097804</v>
      </c>
      <c r="G11" s="27">
        <f>F11*101.6%</f>
        <v>14.2339368864</v>
      </c>
      <c r="H11" s="27">
        <f>G11*101.8%</f>
        <v>14.490147750355201</v>
      </c>
      <c r="I11" s="28">
        <f t="shared" si="1"/>
        <v>14.779950705362305</v>
      </c>
      <c r="J11" s="28">
        <v>14.942500000000001</v>
      </c>
      <c r="K11" s="29">
        <v>15.27</v>
      </c>
      <c r="L11" s="30">
        <v>0</v>
      </c>
      <c r="M11" s="31">
        <v>14.94</v>
      </c>
      <c r="N11" s="32">
        <v>14.779964939299191</v>
      </c>
      <c r="O11" s="33">
        <f t="shared" si="0"/>
        <v>15.062040000000001</v>
      </c>
    </row>
    <row r="12" spans="1:17" ht="15" x14ac:dyDescent="0.2">
      <c r="A12" s="38"/>
      <c r="B12" s="39"/>
      <c r="C12" s="39"/>
      <c r="D12" s="39"/>
      <c r="E12" s="39"/>
      <c r="F12" s="40"/>
      <c r="G12" s="40"/>
      <c r="H12" s="40"/>
      <c r="I12" s="40"/>
      <c r="J12" s="41"/>
      <c r="K12" s="41"/>
      <c r="L12" s="42"/>
      <c r="O12" s="33">
        <f t="shared" si="0"/>
        <v>0</v>
      </c>
    </row>
    <row r="13" spans="1:17" x14ac:dyDescent="0.2">
      <c r="A13" s="100" t="s">
        <v>15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O13" s="33">
        <f t="shared" si="0"/>
        <v>0</v>
      </c>
    </row>
    <row r="14" spans="1:17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O14" s="33">
        <f t="shared" si="0"/>
        <v>0</v>
      </c>
    </row>
    <row r="15" spans="1:17" ht="12.75" customHeight="1" x14ac:dyDescent="0.2">
      <c r="A15" s="43"/>
      <c r="B15" s="43"/>
      <c r="C15" s="43"/>
      <c r="D15" s="43"/>
      <c r="E15" s="43"/>
      <c r="F15" s="43"/>
      <c r="G15" s="43"/>
      <c r="H15" s="43"/>
      <c r="J15" s="43"/>
      <c r="K15" s="43"/>
      <c r="L15" s="43"/>
      <c r="O15" s="33">
        <f t="shared" si="0"/>
        <v>0</v>
      </c>
    </row>
    <row r="16" spans="1:17" x14ac:dyDescent="0.2">
      <c r="I16" s="14"/>
      <c r="O16" s="33">
        <f t="shared" si="0"/>
        <v>0</v>
      </c>
    </row>
    <row r="17" spans="1:15" s="45" customFormat="1" ht="15.75" customHeight="1" x14ac:dyDescent="0.2">
      <c r="A17" s="111" t="s">
        <v>129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44"/>
      <c r="O17" s="33">
        <f t="shared" si="0"/>
        <v>0</v>
      </c>
    </row>
    <row r="18" spans="1:15" s="45" customFormat="1" ht="15.75" customHeight="1" x14ac:dyDescent="0.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44"/>
      <c r="O18" s="33">
        <f t="shared" si="0"/>
        <v>0</v>
      </c>
    </row>
    <row r="19" spans="1:15" s="45" customFormat="1" ht="15.7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4"/>
      <c r="O19" s="33"/>
    </row>
    <row r="20" spans="1:15" s="45" customFormat="1" x14ac:dyDescent="0.2">
      <c r="A20" s="47"/>
      <c r="B20" s="48"/>
      <c r="C20" s="48"/>
      <c r="D20" s="48"/>
      <c r="E20" s="48"/>
      <c r="F20" s="49"/>
      <c r="G20" s="49"/>
      <c r="H20" s="49"/>
      <c r="I20" s="50"/>
      <c r="J20" s="50"/>
      <c r="K20" s="50"/>
      <c r="L20" s="51"/>
      <c r="M20" s="44"/>
      <c r="O20" s="33">
        <f t="shared" ref="O20:O26" si="2">J20*100.8%</f>
        <v>0</v>
      </c>
    </row>
    <row r="21" spans="1:15" s="45" customFormat="1" x14ac:dyDescent="0.2">
      <c r="A21" s="13" t="s">
        <v>16</v>
      </c>
      <c r="B21" s="13"/>
      <c r="C21" s="13"/>
      <c r="D21" s="13"/>
      <c r="E21" s="13"/>
      <c r="F21" s="49"/>
      <c r="G21" s="49"/>
      <c r="H21" s="49"/>
      <c r="I21" s="50"/>
      <c r="J21" s="50"/>
      <c r="K21" s="50"/>
      <c r="L21" s="51"/>
      <c r="M21" s="44"/>
      <c r="O21" s="33">
        <f t="shared" si="2"/>
        <v>0</v>
      </c>
    </row>
    <row r="22" spans="1:15" s="45" customFormat="1" x14ac:dyDescent="0.2">
      <c r="A22" s="13" t="s">
        <v>17</v>
      </c>
      <c r="B22" s="13"/>
      <c r="C22" s="13"/>
      <c r="D22" s="13"/>
      <c r="E22" s="13"/>
      <c r="F22" s="49"/>
      <c r="G22" s="49"/>
      <c r="H22" s="49"/>
      <c r="I22" s="50"/>
      <c r="J22" s="50"/>
      <c r="K22" s="50"/>
      <c r="L22" s="51"/>
      <c r="M22" s="44"/>
      <c r="O22" s="33">
        <f t="shared" si="2"/>
        <v>0</v>
      </c>
    </row>
    <row r="23" spans="1:15" s="45" customFormat="1" x14ac:dyDescent="0.2">
      <c r="A23" s="13" t="s">
        <v>18</v>
      </c>
      <c r="B23" s="13"/>
      <c r="C23" s="13"/>
      <c r="D23" s="13"/>
      <c r="E23" s="13"/>
      <c r="F23" s="49"/>
      <c r="G23" s="49"/>
      <c r="H23" s="49"/>
      <c r="I23" s="49"/>
      <c r="J23" s="50"/>
      <c r="K23" s="50"/>
      <c r="L23" s="51"/>
      <c r="M23" s="44"/>
      <c r="O23" s="33">
        <f t="shared" si="2"/>
        <v>0</v>
      </c>
    </row>
    <row r="24" spans="1:15" s="45" customFormat="1" ht="12.75" customHeight="1" x14ac:dyDescent="0.2">
      <c r="A24" s="112" t="s">
        <v>19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51"/>
      <c r="M24" s="44"/>
      <c r="O24" s="33">
        <f t="shared" si="2"/>
        <v>0</v>
      </c>
    </row>
    <row r="25" spans="1:15" s="45" customFormat="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51"/>
      <c r="M25" s="44"/>
      <c r="O25" s="33">
        <f t="shared" si="2"/>
        <v>0</v>
      </c>
    </row>
    <row r="26" spans="1:15" s="45" customFormat="1" x14ac:dyDescent="0.2">
      <c r="A26" s="52"/>
      <c r="B26" s="52"/>
      <c r="C26" s="52"/>
      <c r="D26" s="52"/>
      <c r="E26" s="52"/>
      <c r="F26" s="49"/>
      <c r="G26" s="49"/>
      <c r="H26" s="49"/>
      <c r="I26" s="53" t="s">
        <v>7</v>
      </c>
      <c r="J26" s="50"/>
      <c r="K26" s="50"/>
      <c r="L26" s="51"/>
      <c r="M26" s="44"/>
      <c r="O26" s="33">
        <f t="shared" si="2"/>
        <v>0</v>
      </c>
    </row>
    <row r="27" spans="1:15" s="45" customFormat="1" ht="45" x14ac:dyDescent="0.25">
      <c r="A27" s="54"/>
      <c r="B27" s="55"/>
      <c r="C27" s="56"/>
      <c r="D27" s="56"/>
      <c r="E27" s="57"/>
      <c r="F27" s="58" t="s">
        <v>2</v>
      </c>
      <c r="G27" s="58" t="s">
        <v>3</v>
      </c>
      <c r="H27" s="59" t="s">
        <v>4</v>
      </c>
      <c r="I27" s="20" t="s">
        <v>5</v>
      </c>
      <c r="J27" s="20" t="s">
        <v>6</v>
      </c>
      <c r="K27" s="21" t="s">
        <v>7</v>
      </c>
      <c r="L27" s="60" t="s">
        <v>8</v>
      </c>
      <c r="M27" s="44"/>
      <c r="O27" s="20" t="s">
        <v>9</v>
      </c>
    </row>
    <row r="28" spans="1:15" x14ac:dyDescent="0.2">
      <c r="A28" s="61" t="s">
        <v>20</v>
      </c>
      <c r="B28" s="113" t="s">
        <v>10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O28" s="33">
        <f t="shared" ref="O28:O78" si="3">J28*100.8%</f>
        <v>0</v>
      </c>
    </row>
    <row r="29" spans="1:15" x14ac:dyDescent="0.2">
      <c r="A29" s="62"/>
      <c r="B29" s="114" t="s">
        <v>11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6"/>
      <c r="O29" s="33">
        <f t="shared" si="3"/>
        <v>0</v>
      </c>
    </row>
    <row r="30" spans="1:15" x14ac:dyDescent="0.2">
      <c r="A30" s="62"/>
      <c r="B30" s="63"/>
      <c r="C30" s="56" t="s">
        <v>21</v>
      </c>
      <c r="D30" s="56"/>
      <c r="E30" s="57"/>
      <c r="F30" s="64"/>
      <c r="G30" s="65"/>
      <c r="H30" s="65"/>
      <c r="I30" s="66"/>
      <c r="J30" s="66"/>
      <c r="K30" s="66"/>
      <c r="L30" s="67">
        <v>0</v>
      </c>
      <c r="O30" s="33">
        <f t="shared" si="3"/>
        <v>0</v>
      </c>
    </row>
    <row r="31" spans="1:15" x14ac:dyDescent="0.2">
      <c r="A31" s="62"/>
      <c r="B31" s="63"/>
      <c r="C31" s="56" t="s">
        <v>22</v>
      </c>
      <c r="D31" s="56"/>
      <c r="E31" s="57"/>
      <c r="F31" s="64"/>
      <c r="G31" s="65"/>
      <c r="H31" s="65"/>
      <c r="I31" s="66"/>
      <c r="J31" s="66"/>
      <c r="K31" s="66"/>
      <c r="L31" s="67">
        <v>0</v>
      </c>
      <c r="O31" s="33">
        <f t="shared" si="3"/>
        <v>0</v>
      </c>
    </row>
    <row r="32" spans="1:15" x14ac:dyDescent="0.2">
      <c r="A32" s="62"/>
      <c r="B32" s="63"/>
      <c r="C32" s="117" t="s">
        <v>23</v>
      </c>
      <c r="D32" s="117"/>
      <c r="E32" s="57"/>
      <c r="F32" s="64"/>
      <c r="G32" s="65"/>
      <c r="H32" s="65"/>
      <c r="I32" s="66"/>
      <c r="J32" s="66"/>
      <c r="K32" s="66"/>
      <c r="L32" s="67">
        <v>0</v>
      </c>
      <c r="O32" s="33">
        <f t="shared" si="3"/>
        <v>0</v>
      </c>
    </row>
    <row r="33" spans="1:15" x14ac:dyDescent="0.2">
      <c r="A33" s="62"/>
      <c r="B33" s="63"/>
      <c r="C33" s="110" t="s">
        <v>24</v>
      </c>
      <c r="D33" s="110"/>
      <c r="E33" s="57"/>
      <c r="F33" s="64"/>
      <c r="G33" s="65"/>
      <c r="H33" s="65"/>
      <c r="I33" s="66"/>
      <c r="J33" s="66"/>
      <c r="K33" s="66"/>
      <c r="L33" s="67">
        <v>0</v>
      </c>
      <c r="O33" s="33">
        <f t="shared" si="3"/>
        <v>0</v>
      </c>
    </row>
    <row r="34" spans="1:15" x14ac:dyDescent="0.2">
      <c r="A34" s="62"/>
      <c r="B34" s="63"/>
      <c r="C34" s="56" t="s">
        <v>25</v>
      </c>
      <c r="D34" s="56"/>
      <c r="E34" s="57"/>
      <c r="F34" s="64"/>
      <c r="G34" s="65"/>
      <c r="H34" s="65"/>
      <c r="I34" s="65"/>
      <c r="J34" s="66"/>
      <c r="K34" s="66"/>
      <c r="L34" s="67">
        <v>0</v>
      </c>
      <c r="O34" s="33">
        <f t="shared" si="3"/>
        <v>0</v>
      </c>
    </row>
    <row r="35" spans="1:15" x14ac:dyDescent="0.2">
      <c r="A35" s="62"/>
      <c r="B35" s="114" t="s">
        <v>26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6"/>
      <c r="O35" s="33">
        <f t="shared" si="3"/>
        <v>0</v>
      </c>
    </row>
    <row r="36" spans="1:15" ht="25.15" customHeight="1" x14ac:dyDescent="0.2">
      <c r="A36" s="62"/>
      <c r="B36" s="63"/>
      <c r="C36" s="118" t="s">
        <v>27</v>
      </c>
      <c r="D36" s="118"/>
      <c r="E36" s="119"/>
      <c r="F36" s="64"/>
      <c r="G36" s="65"/>
      <c r="H36" s="65"/>
      <c r="I36" s="66"/>
      <c r="J36" s="66"/>
      <c r="K36" s="66"/>
      <c r="L36" s="67">
        <v>0</v>
      </c>
      <c r="O36" s="33">
        <f t="shared" si="3"/>
        <v>0</v>
      </c>
    </row>
    <row r="37" spans="1:15" x14ac:dyDescent="0.2">
      <c r="A37" s="62"/>
      <c r="B37" s="63"/>
      <c r="C37" s="110" t="s">
        <v>24</v>
      </c>
      <c r="D37" s="110"/>
      <c r="E37" s="57"/>
      <c r="F37" s="64"/>
      <c r="G37" s="65"/>
      <c r="H37" s="65"/>
      <c r="I37" s="65"/>
      <c r="J37" s="66"/>
      <c r="K37" s="66"/>
      <c r="L37" s="67">
        <v>0</v>
      </c>
      <c r="O37" s="33">
        <f t="shared" si="3"/>
        <v>0</v>
      </c>
    </row>
    <row r="38" spans="1:15" x14ac:dyDescent="0.2">
      <c r="A38" s="62"/>
      <c r="B38" s="114" t="s">
        <v>28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6"/>
      <c r="O38" s="33">
        <f t="shared" si="3"/>
        <v>0</v>
      </c>
    </row>
    <row r="39" spans="1:15" ht="25.15" customHeight="1" x14ac:dyDescent="0.2">
      <c r="A39" s="62"/>
      <c r="B39" s="63"/>
      <c r="C39" s="118" t="s">
        <v>27</v>
      </c>
      <c r="D39" s="118"/>
      <c r="E39" s="119"/>
      <c r="F39" s="64"/>
      <c r="G39" s="65"/>
      <c r="H39" s="65"/>
      <c r="I39" s="66"/>
      <c r="J39" s="66"/>
      <c r="K39" s="66"/>
      <c r="L39" s="67">
        <v>0</v>
      </c>
      <c r="O39" s="33">
        <f t="shared" si="3"/>
        <v>0</v>
      </c>
    </row>
    <row r="40" spans="1:15" x14ac:dyDescent="0.2">
      <c r="A40" s="62"/>
      <c r="B40" s="63"/>
      <c r="C40" s="110" t="s">
        <v>24</v>
      </c>
      <c r="D40" s="110"/>
      <c r="E40" s="57"/>
      <c r="F40" s="64"/>
      <c r="G40" s="65"/>
      <c r="H40" s="65"/>
      <c r="I40" s="65"/>
      <c r="J40" s="66"/>
      <c r="K40" s="66"/>
      <c r="L40" s="67">
        <v>0</v>
      </c>
      <c r="O40" s="33">
        <f t="shared" si="3"/>
        <v>0</v>
      </c>
    </row>
    <row r="41" spans="1:15" x14ac:dyDescent="0.2">
      <c r="A41" s="62"/>
      <c r="B41" s="114" t="s">
        <v>29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6"/>
      <c r="O41" s="33">
        <f t="shared" si="3"/>
        <v>0</v>
      </c>
    </row>
    <row r="42" spans="1:15" ht="25.15" customHeight="1" x14ac:dyDescent="0.2">
      <c r="A42" s="62"/>
      <c r="B42" s="63"/>
      <c r="C42" s="118" t="s">
        <v>27</v>
      </c>
      <c r="D42" s="118"/>
      <c r="E42" s="119"/>
      <c r="F42" s="64"/>
      <c r="G42" s="65"/>
      <c r="H42" s="65"/>
      <c r="I42" s="66"/>
      <c r="J42" s="66"/>
      <c r="K42" s="66"/>
      <c r="L42" s="67">
        <v>0</v>
      </c>
      <c r="O42" s="33">
        <f t="shared" si="3"/>
        <v>0</v>
      </c>
    </row>
    <row r="43" spans="1:15" x14ac:dyDescent="0.2">
      <c r="A43" s="68"/>
      <c r="B43" s="69"/>
      <c r="C43" s="120" t="s">
        <v>24</v>
      </c>
      <c r="D43" s="120"/>
      <c r="E43" s="70"/>
      <c r="F43" s="64"/>
      <c r="G43" s="65"/>
      <c r="H43" s="65"/>
      <c r="I43" s="65"/>
      <c r="J43" s="66"/>
      <c r="K43" s="66"/>
      <c r="L43" s="67">
        <v>0</v>
      </c>
      <c r="O43" s="33">
        <f t="shared" si="3"/>
        <v>0</v>
      </c>
    </row>
    <row r="44" spans="1:15" x14ac:dyDescent="0.2">
      <c r="A44" s="121" t="s">
        <v>30</v>
      </c>
      <c r="B44" s="124" t="s">
        <v>31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6"/>
      <c r="O44" s="33">
        <f t="shared" si="3"/>
        <v>0</v>
      </c>
    </row>
    <row r="45" spans="1:15" x14ac:dyDescent="0.2">
      <c r="A45" s="122"/>
      <c r="B45" s="127" t="s">
        <v>32</v>
      </c>
      <c r="C45" s="120"/>
      <c r="D45" s="120"/>
      <c r="E45" s="70"/>
      <c r="F45" s="64">
        <v>5.4366311999999999</v>
      </c>
      <c r="G45" s="65">
        <f>F45*101.6%</f>
        <v>5.5236172991999997</v>
      </c>
      <c r="H45" s="65">
        <f>G45*101.8%</f>
        <v>5.6230424105856001</v>
      </c>
      <c r="I45" s="28">
        <f t="shared" ref="I45:I46" si="4">H45*102%</f>
        <v>5.735503258797312</v>
      </c>
      <c r="J45" s="28">
        <v>5.7928582913852855</v>
      </c>
      <c r="K45" s="29">
        <f>O45*1.014</f>
        <v>5.9209499739243974</v>
      </c>
      <c r="L45" s="67">
        <v>0</v>
      </c>
      <c r="M45" s="71">
        <v>5.8</v>
      </c>
      <c r="N45" s="32">
        <v>5.7355087824146107</v>
      </c>
      <c r="O45" s="33">
        <f t="shared" si="3"/>
        <v>5.8392011577163681</v>
      </c>
    </row>
    <row r="46" spans="1:15" x14ac:dyDescent="0.2">
      <c r="A46" s="123"/>
      <c r="B46" s="127" t="s">
        <v>33</v>
      </c>
      <c r="C46" s="120"/>
      <c r="D46" s="72"/>
      <c r="E46" s="70"/>
      <c r="F46" s="64">
        <v>0.23001131999999999</v>
      </c>
      <c r="G46" s="65">
        <f>F46*101.6%</f>
        <v>0.23369150112000001</v>
      </c>
      <c r="H46" s="65">
        <f>G46*101.8%</f>
        <v>0.23789794814016002</v>
      </c>
      <c r="I46" s="28">
        <f t="shared" si="4"/>
        <v>0.24265590710296323</v>
      </c>
      <c r="J46" s="28">
        <v>0.24508246617399285</v>
      </c>
      <c r="K46" s="29">
        <f>O46*1.014</f>
        <v>0.25050172966603218</v>
      </c>
      <c r="L46" s="67">
        <v>0</v>
      </c>
      <c r="M46" s="71">
        <v>0.25</v>
      </c>
      <c r="N46" s="32">
        <v>0.24265614079446432</v>
      </c>
      <c r="O46" s="33">
        <f t="shared" si="3"/>
        <v>0.24704312590338479</v>
      </c>
    </row>
    <row r="47" spans="1:15" x14ac:dyDescent="0.2">
      <c r="A47" s="121" t="s">
        <v>34</v>
      </c>
      <c r="B47" s="124" t="s">
        <v>35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6"/>
      <c r="N47" s="32">
        <v>0</v>
      </c>
      <c r="O47" s="33">
        <f t="shared" si="3"/>
        <v>0</v>
      </c>
    </row>
    <row r="48" spans="1:15" x14ac:dyDescent="0.2">
      <c r="A48" s="122"/>
      <c r="B48" s="127" t="s">
        <v>36</v>
      </c>
      <c r="C48" s="120"/>
      <c r="D48" s="72"/>
      <c r="E48" s="70"/>
      <c r="F48" s="64">
        <v>3.3874394400000001</v>
      </c>
      <c r="G48" s="65">
        <f>F48*101.6%</f>
        <v>3.4416384710400001</v>
      </c>
      <c r="H48" s="65">
        <f>G48*101.8%</f>
        <v>3.5035879635187199</v>
      </c>
      <c r="I48" s="28">
        <f t="shared" ref="I48:I50" si="5">H48*102%</f>
        <v>3.5736597227890945</v>
      </c>
      <c r="J48" s="73">
        <v>0.46</v>
      </c>
      <c r="K48" s="29">
        <f>O48*1.014</f>
        <v>0.47017152000000006</v>
      </c>
      <c r="L48" s="67">
        <v>0</v>
      </c>
      <c r="M48" s="71">
        <v>0.46</v>
      </c>
      <c r="N48" s="32">
        <v>0.45854999999999996</v>
      </c>
      <c r="O48" s="33">
        <f t="shared" si="3"/>
        <v>0.46368000000000004</v>
      </c>
    </row>
    <row r="49" spans="1:15" x14ac:dyDescent="0.2">
      <c r="A49" s="122"/>
      <c r="B49" s="127" t="s">
        <v>37</v>
      </c>
      <c r="C49" s="120"/>
      <c r="D49" s="72"/>
      <c r="E49" s="70"/>
      <c r="F49" s="64">
        <v>7.2244464599999993</v>
      </c>
      <c r="G49" s="65">
        <f>F49*101.6%</f>
        <v>7.340037603359999</v>
      </c>
      <c r="H49" s="65">
        <f>G49*101.8%</f>
        <v>7.4721582802204791</v>
      </c>
      <c r="I49" s="28">
        <f t="shared" si="5"/>
        <v>7.6216014458248891</v>
      </c>
      <c r="J49" s="73">
        <v>0.93</v>
      </c>
      <c r="K49" s="29">
        <f>O49*1.014</f>
        <v>0.9505641600000001</v>
      </c>
      <c r="L49" s="67">
        <v>0</v>
      </c>
      <c r="M49" s="71">
        <v>0.93</v>
      </c>
      <c r="N49" s="32">
        <v>0.91709999999999992</v>
      </c>
      <c r="O49" s="33">
        <f t="shared" si="3"/>
        <v>0.93744000000000005</v>
      </c>
    </row>
    <row r="50" spans="1:15" x14ac:dyDescent="0.2">
      <c r="A50" s="122"/>
      <c r="B50" s="127" t="s">
        <v>38</v>
      </c>
      <c r="C50" s="120"/>
      <c r="D50" s="72"/>
      <c r="E50" s="70"/>
      <c r="F50" s="64">
        <v>13.54975776</v>
      </c>
      <c r="G50" s="65">
        <f>F50*101.6%</f>
        <v>13.76655388416</v>
      </c>
      <c r="H50" s="65">
        <f>G50*101.8%</f>
        <v>14.01435185407488</v>
      </c>
      <c r="I50" s="28">
        <f t="shared" si="5"/>
        <v>14.294638891156378</v>
      </c>
      <c r="J50" s="73">
        <v>2.0099999999999998</v>
      </c>
      <c r="K50" s="29">
        <f>O50*1.014</f>
        <v>2.05444512</v>
      </c>
      <c r="L50" s="67">
        <v>0</v>
      </c>
      <c r="M50" s="71">
        <v>2.0099999999999998</v>
      </c>
      <c r="N50" s="32">
        <v>1.9870499999999998</v>
      </c>
      <c r="O50" s="33">
        <f t="shared" si="3"/>
        <v>2.0260799999999999</v>
      </c>
    </row>
    <row r="51" spans="1:15" x14ac:dyDescent="0.2">
      <c r="A51" s="123"/>
      <c r="B51" s="127" t="s">
        <v>39</v>
      </c>
      <c r="C51" s="120"/>
      <c r="D51" s="72"/>
      <c r="E51" s="70"/>
      <c r="F51" s="64"/>
      <c r="G51" s="65"/>
      <c r="H51" s="65"/>
      <c r="I51" s="65"/>
      <c r="J51" s="66"/>
      <c r="K51" s="66"/>
      <c r="L51" s="67">
        <v>0</v>
      </c>
      <c r="N51" s="32">
        <v>0</v>
      </c>
      <c r="O51" s="33">
        <f t="shared" si="3"/>
        <v>0</v>
      </c>
    </row>
    <row r="52" spans="1:15" x14ac:dyDescent="0.2">
      <c r="A52" s="121" t="s">
        <v>40</v>
      </c>
      <c r="B52" s="124" t="s">
        <v>41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6"/>
      <c r="N52" s="32">
        <v>0</v>
      </c>
      <c r="O52" s="33">
        <f t="shared" si="3"/>
        <v>0</v>
      </c>
    </row>
    <row r="53" spans="1:15" x14ac:dyDescent="0.2">
      <c r="A53" s="122"/>
      <c r="B53" s="74" t="s">
        <v>42</v>
      </c>
      <c r="D53" s="74"/>
      <c r="E53" s="70"/>
      <c r="F53" s="64"/>
      <c r="G53" s="65"/>
      <c r="H53" s="65"/>
      <c r="I53" s="28"/>
      <c r="J53" s="66"/>
      <c r="K53" s="66"/>
      <c r="L53" s="67">
        <v>0</v>
      </c>
      <c r="N53" s="32">
        <v>0</v>
      </c>
      <c r="O53" s="33">
        <f t="shared" si="3"/>
        <v>0</v>
      </c>
    </row>
    <row r="54" spans="1:15" x14ac:dyDescent="0.2">
      <c r="A54" s="122"/>
      <c r="B54" s="69" t="s">
        <v>43</v>
      </c>
      <c r="C54" s="72"/>
      <c r="D54" s="72"/>
      <c r="E54" s="70"/>
      <c r="F54" s="64">
        <v>5.4366311999999999</v>
      </c>
      <c r="G54" s="65">
        <f>F54*101.6%</f>
        <v>5.5236172991999997</v>
      </c>
      <c r="H54" s="65">
        <f>G54*101.8%</f>
        <v>5.6230424105856001</v>
      </c>
      <c r="I54" s="28">
        <f t="shared" ref="I54:I55" si="6">H54*102%</f>
        <v>5.735503258797312</v>
      </c>
      <c r="J54" s="28">
        <v>5.7928582913852855</v>
      </c>
      <c r="K54" s="29">
        <f>O54*1.014</f>
        <v>5.9209499739243974</v>
      </c>
      <c r="L54" s="67">
        <v>0</v>
      </c>
      <c r="M54" s="71">
        <v>5.8</v>
      </c>
      <c r="N54" s="32">
        <v>5.7355087824146107</v>
      </c>
      <c r="O54" s="33">
        <f t="shared" si="3"/>
        <v>5.8392011577163681</v>
      </c>
    </row>
    <row r="55" spans="1:15" x14ac:dyDescent="0.2">
      <c r="A55" s="123"/>
      <c r="B55" s="69" t="s">
        <v>44</v>
      </c>
      <c r="C55" s="72"/>
      <c r="D55" s="72"/>
      <c r="E55" s="70"/>
      <c r="F55" s="64">
        <v>14.427982799999999</v>
      </c>
      <c r="G55" s="65">
        <f>F55*101.6%</f>
        <v>14.658830524799999</v>
      </c>
      <c r="H55" s="65">
        <f>G55*101.8%</f>
        <v>14.922689474246399</v>
      </c>
      <c r="I55" s="28">
        <f t="shared" si="6"/>
        <v>15.221143263731326</v>
      </c>
      <c r="J55" s="28">
        <v>15.37335469636864</v>
      </c>
      <c r="K55" s="29">
        <f>O55*1.014</f>
        <v>15.713290315414744</v>
      </c>
      <c r="L55" s="67">
        <v>0</v>
      </c>
      <c r="M55" s="71">
        <v>15.39</v>
      </c>
      <c r="N55" s="32">
        <v>15.221157922561853</v>
      </c>
      <c r="O55" s="33">
        <f t="shared" si="3"/>
        <v>15.496341533939589</v>
      </c>
    </row>
    <row r="56" spans="1:15" x14ac:dyDescent="0.2">
      <c r="A56" s="121" t="s">
        <v>45</v>
      </c>
      <c r="B56" s="124" t="s">
        <v>46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6"/>
      <c r="N56" s="32">
        <v>0</v>
      </c>
      <c r="O56" s="33">
        <f t="shared" si="3"/>
        <v>0</v>
      </c>
    </row>
    <row r="57" spans="1:15" x14ac:dyDescent="0.2">
      <c r="A57" s="122"/>
      <c r="B57" s="127" t="s">
        <v>47</v>
      </c>
      <c r="C57" s="120"/>
      <c r="D57" s="120"/>
      <c r="E57" s="128"/>
      <c r="F57" s="64"/>
      <c r="G57" s="65"/>
      <c r="H57" s="65"/>
      <c r="I57" s="66"/>
      <c r="J57" s="66"/>
      <c r="K57" s="66"/>
      <c r="L57" s="67">
        <v>0</v>
      </c>
      <c r="N57" s="32">
        <v>0</v>
      </c>
      <c r="O57" s="33">
        <f t="shared" si="3"/>
        <v>0</v>
      </c>
    </row>
    <row r="58" spans="1:15" x14ac:dyDescent="0.2">
      <c r="A58" s="122"/>
      <c r="B58" s="127" t="s">
        <v>48</v>
      </c>
      <c r="C58" s="120"/>
      <c r="D58" s="72"/>
      <c r="E58" s="70"/>
      <c r="F58" s="64"/>
      <c r="G58" s="65"/>
      <c r="H58" s="65"/>
      <c r="I58" s="66"/>
      <c r="J58" s="66"/>
      <c r="K58" s="66"/>
      <c r="L58" s="67">
        <v>0</v>
      </c>
      <c r="N58" s="32">
        <v>0</v>
      </c>
      <c r="O58" s="33">
        <f t="shared" si="3"/>
        <v>0</v>
      </c>
    </row>
    <row r="59" spans="1:15" x14ac:dyDescent="0.2">
      <c r="A59" s="122"/>
      <c r="B59" s="127" t="s">
        <v>49</v>
      </c>
      <c r="C59" s="120"/>
      <c r="D59" s="120"/>
      <c r="E59" s="128"/>
      <c r="F59" s="64"/>
      <c r="G59" s="65"/>
      <c r="H59" s="65"/>
      <c r="I59" s="66"/>
      <c r="J59" s="66"/>
      <c r="K59" s="66"/>
      <c r="L59" s="67">
        <v>0</v>
      </c>
      <c r="N59" s="32">
        <v>0</v>
      </c>
      <c r="O59" s="33">
        <f t="shared" si="3"/>
        <v>0</v>
      </c>
    </row>
    <row r="60" spans="1:15" ht="12" customHeight="1" x14ac:dyDescent="0.2">
      <c r="A60" s="122"/>
      <c r="B60" s="131" t="s">
        <v>50</v>
      </c>
      <c r="C60" s="129"/>
      <c r="D60" s="129"/>
      <c r="E60" s="130"/>
      <c r="F60" s="64"/>
      <c r="G60" s="65"/>
      <c r="H60" s="65"/>
      <c r="I60" s="66"/>
      <c r="J60" s="66"/>
      <c r="K60" s="66"/>
      <c r="L60" s="67">
        <v>0</v>
      </c>
      <c r="N60" s="32">
        <v>0</v>
      </c>
      <c r="O60" s="33">
        <f t="shared" si="3"/>
        <v>0</v>
      </c>
    </row>
    <row r="61" spans="1:15" x14ac:dyDescent="0.2">
      <c r="A61" s="122"/>
      <c r="B61" s="127" t="s">
        <v>51</v>
      </c>
      <c r="C61" s="120"/>
      <c r="D61" s="120"/>
      <c r="E61" s="128"/>
      <c r="F61" s="64"/>
      <c r="G61" s="65"/>
      <c r="H61" s="65"/>
      <c r="I61" s="28"/>
      <c r="J61" s="66"/>
      <c r="K61" s="66"/>
      <c r="L61" s="67">
        <v>0</v>
      </c>
      <c r="N61" s="32">
        <v>0</v>
      </c>
      <c r="O61" s="33">
        <f t="shared" si="3"/>
        <v>0</v>
      </c>
    </row>
    <row r="62" spans="1:15" x14ac:dyDescent="0.2">
      <c r="A62" s="123"/>
      <c r="B62" s="127" t="s">
        <v>52</v>
      </c>
      <c r="C62" s="120"/>
      <c r="D62" s="120"/>
      <c r="E62" s="70"/>
      <c r="F62" s="64">
        <v>3.1365179999999997</v>
      </c>
      <c r="G62" s="65">
        <f>F62*101.6%</f>
        <v>3.1867022879999998</v>
      </c>
      <c r="H62" s="65">
        <f>G62*101.8%</f>
        <v>3.244062929184</v>
      </c>
      <c r="I62" s="28">
        <f t="shared" ref="I62" si="7">H62*102%</f>
        <v>3.30894418776768</v>
      </c>
      <c r="J62" s="28">
        <f>I62*101.1%</f>
        <v>3.3453425738331242</v>
      </c>
      <c r="K62" s="29">
        <f>O62*1.014</f>
        <v>3.419314788825722</v>
      </c>
      <c r="L62" s="67">
        <v>0</v>
      </c>
      <c r="M62" s="71">
        <v>3.35</v>
      </c>
      <c r="N62" s="32">
        <v>3.3089473744699678</v>
      </c>
      <c r="O62" s="33">
        <f t="shared" si="3"/>
        <v>3.3721053144237891</v>
      </c>
    </row>
    <row r="63" spans="1:15" x14ac:dyDescent="0.2">
      <c r="A63" s="121" t="s">
        <v>53</v>
      </c>
      <c r="B63" s="124" t="s">
        <v>54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6"/>
      <c r="M63" s="44"/>
      <c r="N63" s="32">
        <v>0</v>
      </c>
      <c r="O63" s="33">
        <f t="shared" si="3"/>
        <v>0</v>
      </c>
    </row>
    <row r="64" spans="1:15" x14ac:dyDescent="0.2">
      <c r="A64" s="122"/>
      <c r="B64" s="114" t="s">
        <v>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44"/>
      <c r="N64" s="32">
        <v>0</v>
      </c>
      <c r="O64" s="33">
        <f t="shared" si="3"/>
        <v>0</v>
      </c>
    </row>
    <row r="65" spans="1:15" ht="16.149999999999999" customHeight="1" x14ac:dyDescent="0.2">
      <c r="A65" s="122"/>
      <c r="B65" s="69"/>
      <c r="C65" s="120" t="s">
        <v>56</v>
      </c>
      <c r="D65" s="120"/>
      <c r="E65" s="128"/>
      <c r="F65" s="64">
        <v>6.7957889999999992</v>
      </c>
      <c r="G65" s="65">
        <f>F65*101.6%</f>
        <v>6.9045216239999991</v>
      </c>
      <c r="H65" s="65">
        <f>G65*101.8%</f>
        <v>7.0288030132319994</v>
      </c>
      <c r="I65" s="28">
        <f t="shared" ref="I65:I69" si="8">H65*102%</f>
        <v>7.1693790734966392</v>
      </c>
      <c r="J65" s="28">
        <f t="shared" ref="J65:J69" si="9">I65*101.1%</f>
        <v>7.2482422433051017</v>
      </c>
      <c r="K65" s="29">
        <f>O65*1.014</f>
        <v>7.4085153757890643</v>
      </c>
      <c r="L65" s="67">
        <v>0</v>
      </c>
      <c r="M65" s="71">
        <v>7.25</v>
      </c>
      <c r="N65" s="32">
        <v>7.1693859780182629</v>
      </c>
      <c r="O65" s="33">
        <f t="shared" si="3"/>
        <v>7.3062281812515426</v>
      </c>
    </row>
    <row r="66" spans="1:15" x14ac:dyDescent="0.2">
      <c r="A66" s="122"/>
      <c r="B66" s="69"/>
      <c r="C66" s="120" t="s">
        <v>57</v>
      </c>
      <c r="D66" s="120"/>
      <c r="E66" s="70"/>
      <c r="F66" s="64"/>
      <c r="G66" s="65"/>
      <c r="H66" s="65"/>
      <c r="I66" s="28"/>
      <c r="J66" s="28"/>
      <c r="K66" s="29"/>
      <c r="L66" s="67"/>
      <c r="M66" s="75"/>
      <c r="N66" s="32">
        <v>0</v>
      </c>
      <c r="O66" s="33">
        <f t="shared" si="3"/>
        <v>0</v>
      </c>
    </row>
    <row r="67" spans="1:15" x14ac:dyDescent="0.2">
      <c r="A67" s="122"/>
      <c r="B67" s="69"/>
      <c r="C67" s="120" t="s">
        <v>58</v>
      </c>
      <c r="D67" s="120"/>
      <c r="E67" s="70"/>
      <c r="F67" s="64">
        <v>4.5165859199999998</v>
      </c>
      <c r="G67" s="65">
        <f>F67*101.6%</f>
        <v>4.5888512947199995</v>
      </c>
      <c r="H67" s="65">
        <f>G67*101.8%</f>
        <v>4.6714506180249593</v>
      </c>
      <c r="I67" s="28">
        <f t="shared" si="8"/>
        <v>4.7648796303854581</v>
      </c>
      <c r="J67" s="28">
        <f t="shared" si="9"/>
        <v>4.8172933063196979</v>
      </c>
      <c r="K67" s="29">
        <f>O67*1.014</f>
        <v>4.9238132959090395</v>
      </c>
      <c r="L67" s="67">
        <v>0</v>
      </c>
      <c r="M67" s="71">
        <v>4.82</v>
      </c>
      <c r="N67" s="32">
        <v>4.7648842192367535</v>
      </c>
      <c r="O67" s="33">
        <f t="shared" si="3"/>
        <v>4.8558316527702559</v>
      </c>
    </row>
    <row r="68" spans="1:15" x14ac:dyDescent="0.2">
      <c r="A68" s="122"/>
      <c r="B68" s="69"/>
      <c r="C68" s="120" t="s">
        <v>59</v>
      </c>
      <c r="D68" s="120"/>
      <c r="E68" s="128"/>
      <c r="F68" s="64">
        <v>8.3640479999999989E-2</v>
      </c>
      <c r="G68" s="65">
        <f>F68*101.6%</f>
        <v>8.4978727679999991E-2</v>
      </c>
      <c r="H68" s="65">
        <f>G68*101.8%</f>
        <v>8.6508344778239987E-2</v>
      </c>
      <c r="I68" s="28">
        <f t="shared" si="8"/>
        <v>8.8238511673804795E-2</v>
      </c>
      <c r="J68" s="28">
        <f t="shared" si="9"/>
        <v>8.9209135302216636E-2</v>
      </c>
      <c r="K68" s="29">
        <f>O68*1.014</f>
        <v>9.1181727702019252E-2</v>
      </c>
      <c r="L68" s="67">
        <v>0</v>
      </c>
      <c r="M68" s="71">
        <v>0.09</v>
      </c>
      <c r="N68" s="32">
        <v>8.8238596652532475E-2</v>
      </c>
      <c r="O68" s="33">
        <f t="shared" si="3"/>
        <v>8.9922808384634373E-2</v>
      </c>
    </row>
    <row r="69" spans="1:15" x14ac:dyDescent="0.2">
      <c r="A69" s="122"/>
      <c r="B69" s="69"/>
      <c r="C69" s="120" t="s">
        <v>60</v>
      </c>
      <c r="D69" s="120"/>
      <c r="E69" s="128"/>
      <c r="F69" s="64">
        <v>3.6174507599999997</v>
      </c>
      <c r="G69" s="65">
        <f>F69*101.6%</f>
        <v>3.6753299721599997</v>
      </c>
      <c r="H69" s="65">
        <f>G69*101.8%</f>
        <v>3.7414859116588799</v>
      </c>
      <c r="I69" s="28">
        <f t="shared" si="8"/>
        <v>3.8163156298920575</v>
      </c>
      <c r="J69" s="28">
        <f t="shared" si="9"/>
        <v>3.85829510182087</v>
      </c>
      <c r="K69" s="29">
        <f>O69*1.014</f>
        <v>3.9436097231123335</v>
      </c>
      <c r="L69" s="67">
        <v>0</v>
      </c>
      <c r="M69" s="71">
        <v>3.86</v>
      </c>
      <c r="N69" s="32">
        <v>3.8163193052220294</v>
      </c>
      <c r="O69" s="33">
        <f t="shared" si="3"/>
        <v>3.8891614626354372</v>
      </c>
    </row>
    <row r="70" spans="1:15" x14ac:dyDescent="0.2">
      <c r="A70" s="122"/>
      <c r="B70" s="69"/>
      <c r="C70" s="129" t="s">
        <v>61</v>
      </c>
      <c r="D70" s="129"/>
      <c r="E70" s="130"/>
      <c r="F70" s="76" t="s">
        <v>62</v>
      </c>
      <c r="G70" s="66" t="s">
        <v>62</v>
      </c>
      <c r="H70" s="66" t="s">
        <v>62</v>
      </c>
      <c r="I70" s="66" t="s">
        <v>62</v>
      </c>
      <c r="J70" s="66" t="s">
        <v>62</v>
      </c>
      <c r="K70" s="66" t="s">
        <v>62</v>
      </c>
      <c r="L70" s="67">
        <v>0</v>
      </c>
      <c r="N70" s="32" t="s">
        <v>62</v>
      </c>
      <c r="O70" s="33" t="e">
        <f t="shared" si="3"/>
        <v>#VALUE!</v>
      </c>
    </row>
    <row r="71" spans="1:15" x14ac:dyDescent="0.2">
      <c r="A71" s="122"/>
      <c r="B71" s="114" t="s">
        <v>63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6"/>
      <c r="N71" s="32">
        <v>0</v>
      </c>
      <c r="O71" s="33">
        <f t="shared" si="3"/>
        <v>0</v>
      </c>
    </row>
    <row r="72" spans="1:15" x14ac:dyDescent="0.2">
      <c r="A72" s="122"/>
      <c r="B72" s="69"/>
      <c r="C72" s="120" t="s">
        <v>56</v>
      </c>
      <c r="D72" s="120"/>
      <c r="E72" s="128"/>
      <c r="F72" s="76"/>
      <c r="G72" s="66"/>
      <c r="H72" s="65"/>
      <c r="I72" s="66"/>
      <c r="J72" s="66"/>
      <c r="K72" s="66"/>
      <c r="L72" s="67">
        <v>0</v>
      </c>
      <c r="N72" s="32">
        <v>0</v>
      </c>
      <c r="O72" s="33">
        <f t="shared" si="3"/>
        <v>0</v>
      </c>
    </row>
    <row r="73" spans="1:15" x14ac:dyDescent="0.2">
      <c r="A73" s="122"/>
      <c r="B73" s="69"/>
      <c r="C73" s="120" t="s">
        <v>64</v>
      </c>
      <c r="D73" s="120"/>
      <c r="E73" s="70"/>
      <c r="F73" s="76"/>
      <c r="G73" s="66"/>
      <c r="H73" s="65"/>
      <c r="I73" s="66"/>
      <c r="J73" s="66"/>
      <c r="K73" s="66"/>
      <c r="L73" s="67"/>
      <c r="N73" s="32">
        <v>0</v>
      </c>
      <c r="O73" s="33">
        <f t="shared" si="3"/>
        <v>0</v>
      </c>
    </row>
    <row r="74" spans="1:15" x14ac:dyDescent="0.2">
      <c r="A74" s="122"/>
      <c r="B74" s="69"/>
      <c r="C74" s="120" t="s">
        <v>65</v>
      </c>
      <c r="D74" s="120"/>
      <c r="E74" s="128"/>
      <c r="F74" s="76"/>
      <c r="G74" s="66"/>
      <c r="H74" s="65"/>
      <c r="I74" s="66"/>
      <c r="J74" s="66"/>
      <c r="K74" s="66"/>
      <c r="L74" s="67">
        <v>0</v>
      </c>
      <c r="N74" s="32">
        <v>0</v>
      </c>
      <c r="O74" s="33">
        <f t="shared" si="3"/>
        <v>0</v>
      </c>
    </row>
    <row r="75" spans="1:15" x14ac:dyDescent="0.2">
      <c r="A75" s="122"/>
      <c r="B75" s="69"/>
      <c r="C75" s="120" t="s">
        <v>59</v>
      </c>
      <c r="D75" s="120"/>
      <c r="E75" s="128"/>
      <c r="F75" s="76"/>
      <c r="G75" s="66"/>
      <c r="H75" s="65"/>
      <c r="I75" s="66"/>
      <c r="J75" s="66"/>
      <c r="K75" s="66"/>
      <c r="L75" s="67">
        <v>0</v>
      </c>
      <c r="N75" s="32">
        <v>0</v>
      </c>
      <c r="O75" s="33">
        <f t="shared" si="3"/>
        <v>0</v>
      </c>
    </row>
    <row r="76" spans="1:15" x14ac:dyDescent="0.2">
      <c r="A76" s="122"/>
      <c r="B76" s="69"/>
      <c r="C76" s="120" t="s">
        <v>60</v>
      </c>
      <c r="D76" s="120"/>
      <c r="E76" s="128"/>
      <c r="F76" s="76"/>
      <c r="G76" s="66"/>
      <c r="H76" s="65"/>
      <c r="I76" s="66"/>
      <c r="J76" s="66"/>
      <c r="K76" s="66"/>
      <c r="L76" s="67">
        <v>0</v>
      </c>
      <c r="N76" s="32">
        <v>0</v>
      </c>
      <c r="O76" s="33">
        <f t="shared" si="3"/>
        <v>0</v>
      </c>
    </row>
    <row r="77" spans="1:15" x14ac:dyDescent="0.2">
      <c r="A77" s="122"/>
      <c r="B77" s="69"/>
      <c r="C77" s="120" t="s">
        <v>61</v>
      </c>
      <c r="D77" s="120"/>
      <c r="E77" s="128"/>
      <c r="F77" s="76" t="s">
        <v>62</v>
      </c>
      <c r="G77" s="66" t="s">
        <v>62</v>
      </c>
      <c r="H77" s="66" t="s">
        <v>62</v>
      </c>
      <c r="I77" s="66" t="s">
        <v>62</v>
      </c>
      <c r="J77" s="66" t="s">
        <v>62</v>
      </c>
      <c r="K77" s="66" t="s">
        <v>62</v>
      </c>
      <c r="L77" s="67">
        <v>0</v>
      </c>
      <c r="N77" s="32" t="s">
        <v>62</v>
      </c>
      <c r="O77" s="33" t="e">
        <f t="shared" si="3"/>
        <v>#VALUE!</v>
      </c>
    </row>
    <row r="78" spans="1:15" x14ac:dyDescent="0.2">
      <c r="A78" s="122"/>
      <c r="B78" s="114" t="s">
        <v>66</v>
      </c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N78" s="32">
        <v>0</v>
      </c>
      <c r="O78" s="33">
        <f t="shared" si="3"/>
        <v>0</v>
      </c>
    </row>
    <row r="79" spans="1:15" ht="38.25" x14ac:dyDescent="0.2">
      <c r="A79" s="122"/>
      <c r="B79" s="69"/>
      <c r="C79" s="132" t="s">
        <v>56</v>
      </c>
      <c r="D79" s="132"/>
      <c r="E79" s="133"/>
      <c r="F79" s="76" t="s">
        <v>67</v>
      </c>
      <c r="G79" s="66" t="s">
        <v>68</v>
      </c>
      <c r="H79" s="65" t="s">
        <v>69</v>
      </c>
      <c r="I79" s="66" t="s">
        <v>70</v>
      </c>
      <c r="J79" s="66" t="s">
        <v>71</v>
      </c>
      <c r="K79" s="66" t="s">
        <v>130</v>
      </c>
      <c r="L79" s="67">
        <v>0</v>
      </c>
      <c r="M79" s="1">
        <v>5.55</v>
      </c>
      <c r="N79" s="32" t="s">
        <v>72</v>
      </c>
      <c r="O79" s="33">
        <f>5.5478*100.8%</f>
        <v>5.5921823999999996</v>
      </c>
    </row>
    <row r="80" spans="1:15" ht="38.25" x14ac:dyDescent="0.2">
      <c r="A80" s="122"/>
      <c r="B80" s="69"/>
      <c r="C80" s="77" t="s">
        <v>73</v>
      </c>
      <c r="D80" s="77"/>
      <c r="E80" s="78"/>
      <c r="F80" s="76" t="s">
        <v>74</v>
      </c>
      <c r="G80" s="66" t="s">
        <v>74</v>
      </c>
      <c r="H80" s="65" t="s">
        <v>75</v>
      </c>
      <c r="I80" s="66" t="s">
        <v>76</v>
      </c>
      <c r="J80" s="66" t="s">
        <v>77</v>
      </c>
      <c r="K80" s="66" t="s">
        <v>131</v>
      </c>
      <c r="L80" s="67">
        <v>0</v>
      </c>
      <c r="M80" s="1">
        <v>0.95</v>
      </c>
      <c r="N80" s="32" t="s">
        <v>78</v>
      </c>
      <c r="O80" s="33">
        <f>0.9438*100.8%</f>
        <v>0.95135039999999993</v>
      </c>
    </row>
    <row r="81" spans="1:15" ht="25.5" x14ac:dyDescent="0.2">
      <c r="A81" s="122"/>
      <c r="B81" s="69"/>
      <c r="C81" s="132" t="s">
        <v>60</v>
      </c>
      <c r="D81" s="132"/>
      <c r="E81" s="133"/>
      <c r="F81" s="76" t="s">
        <v>79</v>
      </c>
      <c r="G81" s="66" t="s">
        <v>79</v>
      </c>
      <c r="H81" s="66" t="s">
        <v>79</v>
      </c>
      <c r="I81" s="66" t="s">
        <v>79</v>
      </c>
      <c r="J81" s="66" t="s">
        <v>79</v>
      </c>
      <c r="K81" s="66" t="s">
        <v>79</v>
      </c>
      <c r="L81" s="67">
        <v>0</v>
      </c>
      <c r="N81" s="32" t="s">
        <v>79</v>
      </c>
      <c r="O81" s="33"/>
    </row>
    <row r="82" spans="1:15" x14ac:dyDescent="0.2">
      <c r="A82" s="122"/>
      <c r="B82" s="69"/>
      <c r="C82" s="129" t="s">
        <v>61</v>
      </c>
      <c r="D82" s="129"/>
      <c r="E82" s="130"/>
      <c r="F82" s="76" t="s">
        <v>62</v>
      </c>
      <c r="G82" s="66"/>
      <c r="H82" s="65"/>
      <c r="I82" s="65"/>
      <c r="J82" s="66"/>
      <c r="K82" s="66"/>
      <c r="L82" s="67">
        <v>0</v>
      </c>
      <c r="N82" s="32">
        <v>0</v>
      </c>
      <c r="O82" s="33"/>
    </row>
    <row r="83" spans="1:15" x14ac:dyDescent="0.2">
      <c r="A83" s="122"/>
      <c r="B83" s="114" t="s">
        <v>80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6"/>
      <c r="N83" s="32">
        <v>0</v>
      </c>
      <c r="O83" s="33"/>
    </row>
    <row r="84" spans="1:15" ht="51" x14ac:dyDescent="0.2">
      <c r="A84" s="122"/>
      <c r="B84" s="69"/>
      <c r="C84" s="132" t="s">
        <v>56</v>
      </c>
      <c r="D84" s="132"/>
      <c r="E84" s="133"/>
      <c r="F84" s="76" t="s">
        <v>81</v>
      </c>
      <c r="G84" s="66" t="s">
        <v>81</v>
      </c>
      <c r="H84" s="66" t="s">
        <v>81</v>
      </c>
      <c r="I84" s="66" t="s">
        <v>81</v>
      </c>
      <c r="J84" s="66" t="s">
        <v>81</v>
      </c>
      <c r="K84" s="66" t="s">
        <v>81</v>
      </c>
      <c r="L84" s="67">
        <v>0</v>
      </c>
      <c r="N84" s="32" t="s">
        <v>81</v>
      </c>
      <c r="O84" s="33"/>
    </row>
    <row r="85" spans="1:15" ht="51" x14ac:dyDescent="0.2">
      <c r="A85" s="122"/>
      <c r="B85" s="69"/>
      <c r="C85" s="77" t="s">
        <v>73</v>
      </c>
      <c r="D85" s="79"/>
      <c r="E85" s="80"/>
      <c r="F85" s="76" t="s">
        <v>81</v>
      </c>
      <c r="G85" s="66" t="s">
        <v>81</v>
      </c>
      <c r="H85" s="66" t="s">
        <v>81</v>
      </c>
      <c r="I85" s="66" t="s">
        <v>81</v>
      </c>
      <c r="J85" s="66" t="s">
        <v>81</v>
      </c>
      <c r="K85" s="66" t="s">
        <v>81</v>
      </c>
      <c r="L85" s="67">
        <v>0</v>
      </c>
      <c r="N85" s="32" t="s">
        <v>81</v>
      </c>
      <c r="O85" s="33"/>
    </row>
    <row r="86" spans="1:15" ht="51" x14ac:dyDescent="0.2">
      <c r="A86" s="122"/>
      <c r="B86" s="69"/>
      <c r="C86" s="132" t="s">
        <v>60</v>
      </c>
      <c r="D86" s="132"/>
      <c r="E86" s="133"/>
      <c r="F86" s="76" t="s">
        <v>81</v>
      </c>
      <c r="G86" s="66" t="s">
        <v>81</v>
      </c>
      <c r="H86" s="66" t="s">
        <v>81</v>
      </c>
      <c r="I86" s="66" t="s">
        <v>62</v>
      </c>
      <c r="J86" s="66" t="s">
        <v>81</v>
      </c>
      <c r="K86" s="66" t="s">
        <v>81</v>
      </c>
      <c r="L86" s="67">
        <v>0</v>
      </c>
      <c r="N86" s="32" t="s">
        <v>81</v>
      </c>
      <c r="O86" s="33"/>
    </row>
    <row r="87" spans="1:15" x14ac:dyDescent="0.2">
      <c r="A87" s="123"/>
      <c r="B87" s="69"/>
      <c r="C87" s="120" t="s">
        <v>61</v>
      </c>
      <c r="D87" s="120"/>
      <c r="E87" s="128"/>
      <c r="F87" s="76" t="s">
        <v>62</v>
      </c>
      <c r="G87" s="66" t="s">
        <v>62</v>
      </c>
      <c r="H87" s="66" t="s">
        <v>62</v>
      </c>
      <c r="I87" s="66"/>
      <c r="J87" s="66" t="s">
        <v>62</v>
      </c>
      <c r="K87" s="66" t="s">
        <v>62</v>
      </c>
      <c r="L87" s="67">
        <v>0</v>
      </c>
      <c r="N87" s="32" t="s">
        <v>62</v>
      </c>
      <c r="O87" s="33"/>
    </row>
    <row r="88" spans="1:15" ht="15" customHeight="1" x14ac:dyDescent="0.2">
      <c r="A88" s="121" t="s">
        <v>82</v>
      </c>
      <c r="B88" s="134" t="s">
        <v>83</v>
      </c>
      <c r="C88" s="135"/>
      <c r="D88" s="135"/>
      <c r="E88" s="135"/>
      <c r="F88" s="135"/>
      <c r="G88" s="135"/>
      <c r="H88" s="135"/>
      <c r="I88" s="135"/>
      <c r="J88" s="135"/>
      <c r="K88" s="135"/>
      <c r="L88" s="136"/>
      <c r="M88" s="1">
        <v>0</v>
      </c>
      <c r="N88" s="32">
        <v>0</v>
      </c>
      <c r="O88" s="33"/>
    </row>
    <row r="89" spans="1:15" ht="27.75" customHeight="1" x14ac:dyDescent="0.2">
      <c r="A89" s="122"/>
      <c r="B89" s="131" t="s">
        <v>84</v>
      </c>
      <c r="C89" s="129"/>
      <c r="D89" s="129"/>
      <c r="E89" s="81"/>
      <c r="F89" s="76" t="s">
        <v>85</v>
      </c>
      <c r="G89" s="66" t="s">
        <v>86</v>
      </c>
      <c r="H89" s="65" t="s">
        <v>87</v>
      </c>
      <c r="I89" s="66" t="s">
        <v>88</v>
      </c>
      <c r="J89" s="66" t="s">
        <v>89</v>
      </c>
      <c r="K89" s="66" t="s">
        <v>132</v>
      </c>
      <c r="L89" s="67">
        <v>0</v>
      </c>
      <c r="M89" s="82">
        <v>24.08</v>
      </c>
      <c r="N89" s="32" t="s">
        <v>90</v>
      </c>
      <c r="O89" s="33">
        <f>24.083*100.8%</f>
        <v>24.275663999999999</v>
      </c>
    </row>
    <row r="90" spans="1:15" ht="27.75" customHeight="1" x14ac:dyDescent="0.2">
      <c r="A90" s="122"/>
      <c r="B90" s="137" t="s">
        <v>91</v>
      </c>
      <c r="C90" s="132"/>
      <c r="D90" s="132"/>
      <c r="E90" s="133"/>
      <c r="F90" s="76" t="s">
        <v>85</v>
      </c>
      <c r="G90" s="66" t="s">
        <v>86</v>
      </c>
      <c r="H90" s="65" t="s">
        <v>87</v>
      </c>
      <c r="I90" s="66"/>
      <c r="J90" s="66" t="s">
        <v>89</v>
      </c>
      <c r="K90" s="66" t="s">
        <v>132</v>
      </c>
      <c r="L90" s="67">
        <v>0</v>
      </c>
      <c r="M90" s="82">
        <v>24.08</v>
      </c>
      <c r="N90" s="32" t="s">
        <v>90</v>
      </c>
      <c r="O90" s="33"/>
    </row>
    <row r="91" spans="1:15" ht="12.75" customHeight="1" x14ac:dyDescent="0.2">
      <c r="A91" s="122"/>
      <c r="B91" s="127" t="s">
        <v>92</v>
      </c>
      <c r="C91" s="120"/>
      <c r="D91" s="120"/>
      <c r="E91" s="70"/>
      <c r="F91" s="76"/>
      <c r="G91" s="66"/>
      <c r="H91" s="65"/>
      <c r="I91" s="66" t="s">
        <v>88</v>
      </c>
      <c r="J91" s="66"/>
      <c r="K91" s="66"/>
      <c r="L91" s="67">
        <v>0</v>
      </c>
      <c r="M91" s="82">
        <v>24.08</v>
      </c>
      <c r="N91" s="32">
        <v>0</v>
      </c>
      <c r="O91" s="33"/>
    </row>
    <row r="92" spans="1:15" ht="25.5" x14ac:dyDescent="0.2">
      <c r="A92" s="122"/>
      <c r="B92" s="137" t="s">
        <v>93</v>
      </c>
      <c r="C92" s="132"/>
      <c r="D92" s="132"/>
      <c r="E92" s="70"/>
      <c r="F92" s="76" t="s">
        <v>85</v>
      </c>
      <c r="G92" s="66" t="s">
        <v>86</v>
      </c>
      <c r="H92" s="65" t="s">
        <v>87</v>
      </c>
      <c r="I92" s="66" t="s">
        <v>88</v>
      </c>
      <c r="J92" s="66" t="s">
        <v>89</v>
      </c>
      <c r="K92" s="66" t="s">
        <v>132</v>
      </c>
      <c r="L92" s="67">
        <v>0</v>
      </c>
      <c r="M92" s="82">
        <v>24.08</v>
      </c>
      <c r="N92" s="32" t="s">
        <v>90</v>
      </c>
      <c r="O92" s="33"/>
    </row>
    <row r="93" spans="1:15" ht="27.75" customHeight="1" x14ac:dyDescent="0.2">
      <c r="A93" s="122"/>
      <c r="B93" s="131" t="s">
        <v>94</v>
      </c>
      <c r="C93" s="138"/>
      <c r="D93" s="138"/>
      <c r="E93" s="83"/>
      <c r="F93" s="76" t="s">
        <v>85</v>
      </c>
      <c r="G93" s="66" t="s">
        <v>86</v>
      </c>
      <c r="H93" s="65" t="s">
        <v>87</v>
      </c>
      <c r="I93" s="84"/>
      <c r="J93" s="66" t="s">
        <v>89</v>
      </c>
      <c r="K93" s="66" t="s">
        <v>132</v>
      </c>
      <c r="L93" s="67">
        <v>0</v>
      </c>
      <c r="M93" s="82">
        <v>24.08</v>
      </c>
      <c r="N93" s="32" t="s">
        <v>90</v>
      </c>
      <c r="O93" s="33"/>
    </row>
    <row r="94" spans="1:15" x14ac:dyDescent="0.2">
      <c r="A94" s="122"/>
      <c r="B94" s="127" t="s">
        <v>95</v>
      </c>
      <c r="C94" s="120"/>
      <c r="D94" s="120"/>
      <c r="E94" s="57"/>
      <c r="F94" s="85"/>
      <c r="G94" s="84"/>
      <c r="H94" s="86"/>
      <c r="I94" s="87"/>
      <c r="J94" s="84"/>
      <c r="K94" s="84"/>
      <c r="L94" s="67">
        <v>0</v>
      </c>
      <c r="N94" s="32">
        <v>0</v>
      </c>
      <c r="O94" s="33"/>
    </row>
    <row r="95" spans="1:15" x14ac:dyDescent="0.2">
      <c r="A95" s="123"/>
      <c r="B95" s="139" t="s">
        <v>96</v>
      </c>
      <c r="C95" s="110"/>
      <c r="D95" s="48"/>
      <c r="E95" s="56"/>
      <c r="F95" s="50"/>
      <c r="G95" s="87"/>
      <c r="H95" s="88"/>
      <c r="I95" s="88"/>
      <c r="J95" s="87"/>
      <c r="K95" s="87"/>
      <c r="L95" s="89">
        <v>0</v>
      </c>
      <c r="N95" s="32">
        <v>0</v>
      </c>
      <c r="O95" s="33"/>
    </row>
    <row r="96" spans="1:15" ht="15.6" customHeight="1" x14ac:dyDescent="0.2">
      <c r="A96" s="121" t="s">
        <v>97</v>
      </c>
      <c r="B96" s="134" t="s">
        <v>98</v>
      </c>
      <c r="C96" s="135"/>
      <c r="D96" s="135"/>
      <c r="E96" s="135"/>
      <c r="F96" s="135"/>
      <c r="G96" s="135"/>
      <c r="H96" s="135"/>
      <c r="I96" s="135"/>
      <c r="J96" s="135"/>
      <c r="K96" s="135"/>
      <c r="L96" s="136"/>
      <c r="N96" s="32">
        <v>0</v>
      </c>
      <c r="O96" s="33"/>
    </row>
    <row r="97" spans="1:15" x14ac:dyDescent="0.2">
      <c r="A97" s="122"/>
      <c r="B97" s="114" t="s">
        <v>99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6"/>
      <c r="N97" s="32">
        <v>0</v>
      </c>
      <c r="O97" s="33"/>
    </row>
    <row r="98" spans="1:15" x14ac:dyDescent="0.2">
      <c r="A98" s="122"/>
      <c r="B98" s="69"/>
      <c r="C98" s="120" t="s">
        <v>100</v>
      </c>
      <c r="D98" s="120"/>
      <c r="E98" s="70"/>
      <c r="F98" s="76"/>
      <c r="G98" s="66"/>
      <c r="H98" s="65"/>
      <c r="I98" s="66"/>
      <c r="J98" s="66"/>
      <c r="K98" s="66"/>
      <c r="L98" s="67">
        <v>0</v>
      </c>
      <c r="N98" s="32">
        <v>0</v>
      </c>
      <c r="O98" s="33"/>
    </row>
    <row r="99" spans="1:15" x14ac:dyDescent="0.2">
      <c r="A99" s="122"/>
      <c r="B99" s="69"/>
      <c r="C99" s="120" t="s">
        <v>101</v>
      </c>
      <c r="D99" s="120"/>
      <c r="E99" s="70"/>
      <c r="F99" s="76"/>
      <c r="G99" s="66"/>
      <c r="H99" s="65"/>
      <c r="I99" s="66"/>
      <c r="J99" s="66"/>
      <c r="K99" s="66"/>
      <c r="L99" s="67">
        <v>0</v>
      </c>
      <c r="N99" s="32">
        <v>0</v>
      </c>
      <c r="O99" s="33"/>
    </row>
    <row r="100" spans="1:15" x14ac:dyDescent="0.2">
      <c r="A100" s="122"/>
      <c r="B100" s="69"/>
      <c r="C100" s="72" t="s">
        <v>102</v>
      </c>
      <c r="D100" s="72"/>
      <c r="E100" s="70"/>
      <c r="F100" s="76"/>
      <c r="G100" s="66"/>
      <c r="H100" s="65"/>
      <c r="I100" s="66"/>
      <c r="J100" s="66"/>
      <c r="K100" s="66"/>
      <c r="L100" s="67">
        <v>0</v>
      </c>
      <c r="N100" s="32">
        <v>0</v>
      </c>
      <c r="O100" s="33"/>
    </row>
    <row r="101" spans="1:15" x14ac:dyDescent="0.2">
      <c r="A101" s="122"/>
      <c r="B101" s="69"/>
      <c r="C101" s="120" t="s">
        <v>103</v>
      </c>
      <c r="D101" s="120"/>
      <c r="E101" s="70"/>
      <c r="F101" s="76"/>
      <c r="G101" s="66"/>
      <c r="H101" s="65"/>
      <c r="I101" s="65"/>
      <c r="J101" s="66"/>
      <c r="K101" s="66"/>
      <c r="L101" s="67">
        <v>0</v>
      </c>
      <c r="N101" s="32">
        <v>0</v>
      </c>
      <c r="O101" s="33"/>
    </row>
    <row r="102" spans="1:15" x14ac:dyDescent="0.2">
      <c r="A102" s="122"/>
      <c r="B102" s="114" t="s">
        <v>104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6"/>
      <c r="N102" s="32">
        <v>0</v>
      </c>
      <c r="O102" s="33"/>
    </row>
    <row r="103" spans="1:15" x14ac:dyDescent="0.2">
      <c r="A103" s="122"/>
      <c r="B103" s="69"/>
      <c r="C103" s="72" t="s">
        <v>105</v>
      </c>
      <c r="D103" s="72"/>
      <c r="E103" s="70"/>
      <c r="F103" s="76"/>
      <c r="G103" s="66"/>
      <c r="H103" s="65"/>
      <c r="I103" s="66"/>
      <c r="J103" s="66"/>
      <c r="K103" s="66"/>
      <c r="L103" s="67">
        <v>0</v>
      </c>
      <c r="N103" s="32">
        <v>0</v>
      </c>
      <c r="O103" s="33"/>
    </row>
    <row r="104" spans="1:15" x14ac:dyDescent="0.2">
      <c r="A104" s="122"/>
      <c r="B104" s="69"/>
      <c r="C104" s="72" t="s">
        <v>106</v>
      </c>
      <c r="D104" s="72"/>
      <c r="E104" s="70"/>
      <c r="F104" s="76"/>
      <c r="G104" s="66"/>
      <c r="H104" s="65"/>
      <c r="I104" s="66"/>
      <c r="J104" s="66"/>
      <c r="K104" s="66"/>
      <c r="L104" s="67">
        <v>0</v>
      </c>
      <c r="N104" s="32">
        <v>0</v>
      </c>
      <c r="O104" s="33"/>
    </row>
    <row r="105" spans="1:15" x14ac:dyDescent="0.2">
      <c r="A105" s="122"/>
      <c r="B105" s="69"/>
      <c r="C105" s="120" t="s">
        <v>107</v>
      </c>
      <c r="D105" s="120"/>
      <c r="E105" s="128"/>
      <c r="F105" s="76"/>
      <c r="G105" s="66"/>
      <c r="H105" s="65"/>
      <c r="I105" s="65"/>
      <c r="J105" s="66"/>
      <c r="K105" s="66"/>
      <c r="L105" s="67">
        <v>0</v>
      </c>
      <c r="N105" s="32">
        <v>0</v>
      </c>
      <c r="O105" s="33"/>
    </row>
    <row r="106" spans="1:15" x14ac:dyDescent="0.2">
      <c r="A106" s="122"/>
      <c r="B106" s="114" t="s">
        <v>108</v>
      </c>
      <c r="C106" s="115"/>
      <c r="D106" s="115"/>
      <c r="E106" s="115"/>
      <c r="F106" s="115"/>
      <c r="G106" s="115"/>
      <c r="H106" s="115"/>
      <c r="I106" s="115"/>
      <c r="J106" s="115"/>
      <c r="K106" s="115"/>
      <c r="L106" s="116"/>
      <c r="N106" s="32">
        <v>0</v>
      </c>
      <c r="O106" s="33"/>
    </row>
    <row r="107" spans="1:15" x14ac:dyDescent="0.2">
      <c r="A107" s="122"/>
      <c r="B107" s="69"/>
      <c r="C107" s="120" t="s">
        <v>109</v>
      </c>
      <c r="D107" s="120"/>
      <c r="E107" s="70"/>
      <c r="F107" s="76"/>
      <c r="G107" s="66"/>
      <c r="H107" s="65"/>
      <c r="I107" s="66"/>
      <c r="J107" s="66"/>
      <c r="K107" s="66"/>
      <c r="L107" s="67">
        <v>0</v>
      </c>
      <c r="N107" s="32">
        <v>0</v>
      </c>
      <c r="O107" s="33"/>
    </row>
    <row r="108" spans="1:15" x14ac:dyDescent="0.2">
      <c r="A108" s="122"/>
      <c r="B108" s="69"/>
      <c r="C108" s="72" t="s">
        <v>102</v>
      </c>
      <c r="D108" s="72"/>
      <c r="E108" s="70"/>
      <c r="F108" s="76"/>
      <c r="G108" s="66"/>
      <c r="H108" s="65"/>
      <c r="I108" s="66"/>
      <c r="J108" s="66"/>
      <c r="K108" s="66"/>
      <c r="L108" s="67">
        <v>0</v>
      </c>
      <c r="N108" s="32">
        <v>0</v>
      </c>
      <c r="O108" s="33"/>
    </row>
    <row r="109" spans="1:15" x14ac:dyDescent="0.2">
      <c r="A109" s="122"/>
      <c r="B109" s="127" t="s">
        <v>110</v>
      </c>
      <c r="C109" s="120"/>
      <c r="D109" s="72"/>
      <c r="E109" s="70"/>
      <c r="F109" s="76"/>
      <c r="G109" s="66"/>
      <c r="H109" s="65"/>
      <c r="I109" s="66"/>
      <c r="J109" s="66"/>
      <c r="K109" s="66"/>
      <c r="L109" s="67">
        <v>0</v>
      </c>
      <c r="N109" s="32">
        <v>0</v>
      </c>
      <c r="O109" s="33"/>
    </row>
    <row r="110" spans="1:15" x14ac:dyDescent="0.2">
      <c r="A110" s="122"/>
      <c r="B110" s="69" t="s">
        <v>111</v>
      </c>
      <c r="C110" s="72"/>
      <c r="D110" s="72"/>
      <c r="E110" s="70"/>
      <c r="F110" s="76"/>
      <c r="G110" s="66"/>
      <c r="H110" s="65"/>
      <c r="I110" s="84"/>
      <c r="J110" s="66"/>
      <c r="K110" s="66"/>
      <c r="L110" s="67">
        <v>0</v>
      </c>
      <c r="N110" s="32">
        <v>0</v>
      </c>
      <c r="O110" s="33"/>
    </row>
    <row r="111" spans="1:15" ht="12.75" customHeight="1" x14ac:dyDescent="0.2">
      <c r="A111" s="122"/>
      <c r="B111" s="140" t="s">
        <v>112</v>
      </c>
      <c r="C111" s="141"/>
      <c r="D111" s="141"/>
      <c r="E111" s="57"/>
      <c r="F111" s="90"/>
      <c r="G111" s="84"/>
      <c r="H111" s="86"/>
      <c r="I111" s="66"/>
      <c r="J111" s="84"/>
      <c r="K111" s="84"/>
      <c r="L111" s="89">
        <v>0</v>
      </c>
      <c r="N111" s="32">
        <v>0</v>
      </c>
      <c r="O111" s="33"/>
    </row>
    <row r="112" spans="1:15" ht="12.75" customHeight="1" x14ac:dyDescent="0.2">
      <c r="A112" s="123"/>
      <c r="B112" s="140" t="s">
        <v>113</v>
      </c>
      <c r="C112" s="141"/>
      <c r="D112" s="141"/>
      <c r="E112" s="70"/>
      <c r="F112" s="50"/>
      <c r="G112" s="66"/>
      <c r="H112" s="65"/>
      <c r="I112" s="65"/>
      <c r="J112" s="66"/>
      <c r="K112" s="66"/>
      <c r="L112" s="67">
        <v>0</v>
      </c>
      <c r="N112" s="32">
        <v>0</v>
      </c>
      <c r="O112" s="33"/>
    </row>
    <row r="113" spans="1:15" x14ac:dyDescent="0.2">
      <c r="A113" s="142" t="s">
        <v>114</v>
      </c>
      <c r="B113" s="146" t="s">
        <v>115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8"/>
      <c r="N113" s="32">
        <v>0</v>
      </c>
      <c r="O113" s="33"/>
    </row>
    <row r="114" spans="1:15" x14ac:dyDescent="0.2">
      <c r="A114" s="143"/>
      <c r="B114" s="127" t="s">
        <v>116</v>
      </c>
      <c r="C114" s="120"/>
      <c r="D114" s="120"/>
      <c r="E114" s="128"/>
      <c r="F114" s="50"/>
      <c r="G114" s="66"/>
      <c r="H114" s="65"/>
      <c r="I114" s="91"/>
      <c r="J114" s="66"/>
      <c r="K114" s="66"/>
      <c r="L114" s="67">
        <v>0</v>
      </c>
      <c r="N114" s="32">
        <v>0</v>
      </c>
      <c r="O114" s="33"/>
    </row>
    <row r="115" spans="1:15" x14ac:dyDescent="0.2">
      <c r="A115" s="143"/>
      <c r="B115" s="92" t="s">
        <v>117</v>
      </c>
      <c r="C115" s="93"/>
      <c r="D115" s="94"/>
      <c r="E115" s="95"/>
      <c r="F115" s="96"/>
      <c r="G115" s="91"/>
      <c r="H115" s="97"/>
      <c r="I115" s="66"/>
      <c r="J115" s="91"/>
      <c r="K115" s="91"/>
      <c r="L115" s="98">
        <v>0</v>
      </c>
      <c r="N115" s="32">
        <v>0</v>
      </c>
      <c r="O115" s="33"/>
    </row>
    <row r="116" spans="1:15" x14ac:dyDescent="0.2">
      <c r="A116" s="143"/>
      <c r="B116" s="127" t="s">
        <v>118</v>
      </c>
      <c r="C116" s="120"/>
      <c r="D116" s="120"/>
      <c r="E116" s="70"/>
      <c r="F116" s="76"/>
      <c r="G116" s="66"/>
      <c r="H116" s="65"/>
      <c r="I116" s="66"/>
      <c r="J116" s="66"/>
      <c r="K116" s="66"/>
      <c r="L116" s="67">
        <v>0</v>
      </c>
      <c r="N116" s="32">
        <v>0</v>
      </c>
      <c r="O116" s="33"/>
    </row>
    <row r="117" spans="1:15" x14ac:dyDescent="0.2">
      <c r="A117" s="143"/>
      <c r="B117" s="69" t="s">
        <v>119</v>
      </c>
      <c r="C117" s="72"/>
      <c r="D117" s="72"/>
      <c r="E117" s="70"/>
      <c r="F117" s="76"/>
      <c r="G117" s="66"/>
      <c r="H117" s="65"/>
      <c r="I117" s="66"/>
      <c r="J117" s="66"/>
      <c r="K117" s="66"/>
      <c r="L117" s="67">
        <v>0</v>
      </c>
      <c r="N117" s="32">
        <v>0</v>
      </c>
      <c r="O117" s="33"/>
    </row>
    <row r="118" spans="1:15" x14ac:dyDescent="0.2">
      <c r="A118" s="143"/>
      <c r="B118" s="139" t="s">
        <v>120</v>
      </c>
      <c r="C118" s="110"/>
      <c r="D118" s="56"/>
      <c r="E118" s="57"/>
      <c r="F118" s="76"/>
      <c r="G118" s="66"/>
      <c r="H118" s="65"/>
      <c r="J118" s="66"/>
      <c r="K118" s="66"/>
      <c r="L118" s="67">
        <v>0</v>
      </c>
      <c r="N118" s="32">
        <v>0</v>
      </c>
      <c r="O118" s="33"/>
    </row>
    <row r="119" spans="1:15" x14ac:dyDescent="0.2">
      <c r="A119" s="144"/>
      <c r="B119" s="63" t="s">
        <v>121</v>
      </c>
      <c r="C119" s="56"/>
      <c r="D119" s="56"/>
      <c r="E119" s="57"/>
      <c r="F119" s="76"/>
      <c r="G119" s="66"/>
      <c r="H119" s="65"/>
      <c r="J119" s="66"/>
      <c r="K119" s="66"/>
      <c r="L119" s="67">
        <v>9.5</v>
      </c>
      <c r="N119" s="32"/>
      <c r="O119" s="33"/>
    </row>
    <row r="120" spans="1:15" x14ac:dyDescent="0.2">
      <c r="A120" s="145"/>
      <c r="B120" s="69" t="s">
        <v>122</v>
      </c>
      <c r="C120" s="72"/>
      <c r="D120" s="72"/>
      <c r="E120" s="70"/>
      <c r="F120" s="76"/>
      <c r="G120" s="66"/>
      <c r="H120" s="65"/>
      <c r="J120" s="66"/>
      <c r="K120" s="66"/>
      <c r="L120" s="67">
        <v>22</v>
      </c>
      <c r="N120" s="32"/>
      <c r="O120" s="33"/>
    </row>
    <row r="121" spans="1:15" x14ac:dyDescent="0.2">
      <c r="A121" s="99"/>
      <c r="B121" s="48"/>
      <c r="C121" s="48"/>
      <c r="D121" s="48"/>
      <c r="E121" s="48"/>
      <c r="F121" s="50"/>
      <c r="G121" s="50"/>
      <c r="H121" s="49"/>
      <c r="J121" s="50"/>
      <c r="K121" s="50"/>
      <c r="L121" s="51"/>
      <c r="N121" s="32"/>
      <c r="O121" s="33"/>
    </row>
    <row r="122" spans="1:15" x14ac:dyDescent="0.2">
      <c r="A122" s="48"/>
      <c r="B122" s="48"/>
      <c r="C122" s="48"/>
      <c r="D122" s="48"/>
      <c r="E122" s="48"/>
      <c r="O122" s="33">
        <f t="shared" ref="O122" si="10">J122*100.8%</f>
        <v>0</v>
      </c>
    </row>
    <row r="123" spans="1:15" x14ac:dyDescent="0.2">
      <c r="A123" s="13" t="s">
        <v>123</v>
      </c>
    </row>
    <row r="124" spans="1:15" x14ac:dyDescent="0.2">
      <c r="A124" s="2" t="s">
        <v>124</v>
      </c>
      <c r="B124" s="2"/>
      <c r="C124" s="2"/>
      <c r="D124" s="2"/>
      <c r="E124" s="2"/>
      <c r="J124" s="1" t="s">
        <v>125</v>
      </c>
      <c r="K124" s="1"/>
    </row>
    <row r="125" spans="1:15" x14ac:dyDescent="0.2">
      <c r="A125" s="2" t="s">
        <v>126</v>
      </c>
      <c r="B125" s="2"/>
      <c r="C125" s="2"/>
      <c r="D125" s="2"/>
      <c r="E125" s="2"/>
      <c r="J125" s="1" t="s">
        <v>127</v>
      </c>
      <c r="K125" s="1"/>
    </row>
    <row r="126" spans="1:15" x14ac:dyDescent="0.2">
      <c r="A126" s="2"/>
      <c r="B126" s="2"/>
      <c r="C126" s="2"/>
      <c r="D126" s="2"/>
      <c r="E126" s="2"/>
    </row>
    <row r="127" spans="1:15" x14ac:dyDescent="0.2">
      <c r="A127" s="2"/>
      <c r="B127" s="2"/>
      <c r="C127" s="2"/>
      <c r="D127" s="2"/>
      <c r="E127" s="2"/>
    </row>
    <row r="128" spans="1:15" x14ac:dyDescent="0.2">
      <c r="A128" s="2"/>
      <c r="B128" s="2"/>
      <c r="C128" s="2"/>
      <c r="D128" s="2"/>
      <c r="E128" s="149" t="s">
        <v>133</v>
      </c>
    </row>
    <row r="129" spans="4:5" x14ac:dyDescent="0.2">
      <c r="E129" s="149" t="s">
        <v>127</v>
      </c>
    </row>
    <row r="133" spans="4:5" x14ac:dyDescent="0.2">
      <c r="D133" s="2"/>
      <c r="E133" s="2"/>
    </row>
  </sheetData>
  <sheetProtection sheet="1" objects="1" scenarios="1"/>
  <mergeCells count="92">
    <mergeCell ref="A113:A120"/>
    <mergeCell ref="B113:L113"/>
    <mergeCell ref="B114:E114"/>
    <mergeCell ref="B116:D116"/>
    <mergeCell ref="B118:C118"/>
    <mergeCell ref="B95:C95"/>
    <mergeCell ref="A96:A112"/>
    <mergeCell ref="B96:L96"/>
    <mergeCell ref="B97:L97"/>
    <mergeCell ref="C98:D98"/>
    <mergeCell ref="C99:D99"/>
    <mergeCell ref="C101:D101"/>
    <mergeCell ref="B102:L102"/>
    <mergeCell ref="C105:E105"/>
    <mergeCell ref="B106:L106"/>
    <mergeCell ref="C107:D107"/>
    <mergeCell ref="B109:C109"/>
    <mergeCell ref="B111:D111"/>
    <mergeCell ref="B112:D112"/>
    <mergeCell ref="C86:E86"/>
    <mergeCell ref="C87:E87"/>
    <mergeCell ref="A88:A95"/>
    <mergeCell ref="B88:L88"/>
    <mergeCell ref="B89:D89"/>
    <mergeCell ref="B90:E90"/>
    <mergeCell ref="B91:D91"/>
    <mergeCell ref="B92:D92"/>
    <mergeCell ref="B93:D93"/>
    <mergeCell ref="B94:D94"/>
    <mergeCell ref="A63:A87"/>
    <mergeCell ref="B63:L63"/>
    <mergeCell ref="B64:L64"/>
    <mergeCell ref="C65:E65"/>
    <mergeCell ref="C66:D66"/>
    <mergeCell ref="C67:D67"/>
    <mergeCell ref="C84:E84"/>
    <mergeCell ref="C72:E72"/>
    <mergeCell ref="C73:D73"/>
    <mergeCell ref="C74:E74"/>
    <mergeCell ref="C75:E75"/>
    <mergeCell ref="C76:E76"/>
    <mergeCell ref="C77:E77"/>
    <mergeCell ref="B78:L78"/>
    <mergeCell ref="C79:E79"/>
    <mergeCell ref="C81:E81"/>
    <mergeCell ref="C82:E82"/>
    <mergeCell ref="B83:L83"/>
    <mergeCell ref="C68:E68"/>
    <mergeCell ref="C69:E69"/>
    <mergeCell ref="C70:E70"/>
    <mergeCell ref="B71:L71"/>
    <mergeCell ref="A52:A55"/>
    <mergeCell ref="B52:L52"/>
    <mergeCell ref="A56:A62"/>
    <mergeCell ref="B56:L56"/>
    <mergeCell ref="B57:E57"/>
    <mergeCell ref="B58:C58"/>
    <mergeCell ref="B59:E59"/>
    <mergeCell ref="B60:E60"/>
    <mergeCell ref="B61:E61"/>
    <mergeCell ref="B62:D62"/>
    <mergeCell ref="A47:A51"/>
    <mergeCell ref="B47:L47"/>
    <mergeCell ref="B48:C48"/>
    <mergeCell ref="B49:C49"/>
    <mergeCell ref="B50:C50"/>
    <mergeCell ref="B51:C51"/>
    <mergeCell ref="B41:L41"/>
    <mergeCell ref="C42:E42"/>
    <mergeCell ref="C43:D43"/>
    <mergeCell ref="A44:A46"/>
    <mergeCell ref="B44:L44"/>
    <mergeCell ref="B45:D45"/>
    <mergeCell ref="B46:C46"/>
    <mergeCell ref="C40:D40"/>
    <mergeCell ref="A17:L18"/>
    <mergeCell ref="A24:K25"/>
    <mergeCell ref="B28:L28"/>
    <mergeCell ref="B29:L29"/>
    <mergeCell ref="C32:D32"/>
    <mergeCell ref="C33:D33"/>
    <mergeCell ref="B35:L35"/>
    <mergeCell ref="C36:E36"/>
    <mergeCell ref="C37:D37"/>
    <mergeCell ref="B38:L38"/>
    <mergeCell ref="C39:E39"/>
    <mergeCell ref="A13:L14"/>
    <mergeCell ref="A1:L1"/>
    <mergeCell ref="B7:L7"/>
    <mergeCell ref="B8:L8"/>
    <mergeCell ref="C9:E9"/>
    <mergeCell ref="C10:E10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2017-02-20T08:26:53Z</cp:lastPrinted>
  <dcterms:created xsi:type="dcterms:W3CDTF">2016-12-15T13:41:29Z</dcterms:created>
  <dcterms:modified xsi:type="dcterms:W3CDTF">2017-02-20T08:30:45Z</dcterms:modified>
</cp:coreProperties>
</file>